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F:\Textbook 5th edition\Lee Ann Edits\"/>
    </mc:Choice>
  </mc:AlternateContent>
  <xr:revisionPtr revIDLastSave="0" documentId="8_{76860495-D523-4890-A18A-D5CC5F599CD3}" xr6:coauthVersionLast="47" xr6:coauthVersionMax="47" xr10:uidLastSave="{00000000-0000-0000-0000-000000000000}"/>
  <bookViews>
    <workbookView xWindow="-120" yWindow="-120" windowWidth="29040" windowHeight="15840" xr2:uid="{00000000-000D-0000-FFFF-FFFF00000000}"/>
  </bookViews>
  <sheets>
    <sheet name="Initial Workpapers" sheetId="3" r:id="rId1"/>
    <sheet name="Answers " sheetId="2" r:id="rId2"/>
  </sheets>
  <definedNames>
    <definedName name="_xlnm._FilterDatabase" localSheetId="1" hidden="1">'Answers '!$A$36:$X$126</definedName>
    <definedName name="_xlnm._FilterDatabase" localSheetId="0" hidden="1">'Initial Workpapers'!$B$36:$Q$125</definedName>
    <definedName name="_xlnm.Print_Titles" localSheetId="1">'Answers '!$36:$36</definedName>
    <definedName name="_xlnm.Print_Titles" localSheetId="0">'Initial Workpapers'!$36:$36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8" i="3" l="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R126" i="2"/>
  <c r="V32" i="2"/>
  <c r="V31" i="2"/>
  <c r="V30" i="2"/>
  <c r="S126" i="2" l="1"/>
  <c r="R38" i="2"/>
  <c r="R39" i="2"/>
  <c r="R40" i="2"/>
  <c r="S40" i="2" s="1"/>
  <c r="R41" i="2"/>
  <c r="R42" i="2"/>
  <c r="R43" i="2"/>
  <c r="R44" i="2"/>
  <c r="R45" i="2"/>
  <c r="S45" i="2" s="1"/>
  <c r="R46" i="2"/>
  <c r="R47" i="2"/>
  <c r="R48" i="2"/>
  <c r="R49" i="2"/>
  <c r="R50" i="2"/>
  <c r="R51" i="2"/>
  <c r="R52" i="2"/>
  <c r="R53" i="2"/>
  <c r="R54" i="2"/>
  <c r="R55" i="2"/>
  <c r="R56" i="2"/>
  <c r="S56" i="2" s="1"/>
  <c r="R57" i="2"/>
  <c r="R58" i="2"/>
  <c r="R59" i="2"/>
  <c r="R60" i="2"/>
  <c r="R61" i="2"/>
  <c r="R62" i="2"/>
  <c r="R63" i="2"/>
  <c r="R64" i="2"/>
  <c r="R65" i="2"/>
  <c r="R66" i="2"/>
  <c r="R67" i="2"/>
  <c r="R68" i="2"/>
  <c r="R69" i="2"/>
  <c r="S69" i="2" s="1"/>
  <c r="R70" i="2"/>
  <c r="R71" i="2"/>
  <c r="R72" i="2"/>
  <c r="S72" i="2" s="1"/>
  <c r="R73" i="2"/>
  <c r="R74" i="2"/>
  <c r="R75" i="2"/>
  <c r="R76" i="2"/>
  <c r="R77" i="2"/>
  <c r="S77" i="2" s="1"/>
  <c r="R78" i="2"/>
  <c r="R79" i="2"/>
  <c r="R80" i="2"/>
  <c r="R81" i="2"/>
  <c r="R82" i="2"/>
  <c r="R83" i="2"/>
  <c r="R84" i="2"/>
  <c r="R85" i="2"/>
  <c r="R86" i="2"/>
  <c r="R87" i="2"/>
  <c r="R88" i="2"/>
  <c r="S88" i="2" s="1"/>
  <c r="R89" i="2"/>
  <c r="R90" i="2"/>
  <c r="R91" i="2"/>
  <c r="R92" i="2"/>
  <c r="R93" i="2"/>
  <c r="R94" i="2"/>
  <c r="R95" i="2"/>
  <c r="R96" i="2"/>
  <c r="R97" i="2"/>
  <c r="R98" i="2"/>
  <c r="R99" i="2"/>
  <c r="R100" i="2"/>
  <c r="R101" i="2"/>
  <c r="S101" i="2" s="1"/>
  <c r="R102" i="2"/>
  <c r="R103" i="2"/>
  <c r="R104" i="2"/>
  <c r="R105" i="2"/>
  <c r="R106" i="2"/>
  <c r="R107" i="2"/>
  <c r="R108" i="2"/>
  <c r="R109" i="2"/>
  <c r="S109" i="2" s="1"/>
  <c r="R110" i="2"/>
  <c r="R111" i="2"/>
  <c r="R112" i="2"/>
  <c r="R113" i="2"/>
  <c r="R114" i="2"/>
  <c r="R115" i="2"/>
  <c r="R116" i="2"/>
  <c r="R117" i="2"/>
  <c r="R118" i="2"/>
  <c r="R119" i="2"/>
  <c r="R120" i="2"/>
  <c r="R121" i="2"/>
  <c r="R122" i="2"/>
  <c r="R123" i="2"/>
  <c r="R124" i="2"/>
  <c r="R125" i="2"/>
  <c r="S125" i="2" s="1"/>
  <c r="R37" i="2"/>
  <c r="A38" i="2"/>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T126" i="2" l="1"/>
  <c r="U126" i="2" s="1"/>
  <c r="V126" i="2" s="1"/>
  <c r="W126" i="2" s="1"/>
  <c r="X126" i="2" s="1"/>
  <c r="S124" i="2"/>
  <c r="T124" i="2" s="1"/>
  <c r="S116" i="2"/>
  <c r="T116" i="2" s="1"/>
  <c r="S108" i="2"/>
  <c r="T108" i="2" s="1"/>
  <c r="S100" i="2"/>
  <c r="S92" i="2"/>
  <c r="S84" i="2"/>
  <c r="S76" i="2"/>
  <c r="T76" i="2" s="1"/>
  <c r="S68" i="2"/>
  <c r="S60" i="2"/>
  <c r="T60" i="2" s="1"/>
  <c r="S52" i="2"/>
  <c r="T52" i="2" s="1"/>
  <c r="S44" i="2"/>
  <c r="T44" i="2" s="1"/>
  <c r="S117" i="2"/>
  <c r="T117" i="2" s="1"/>
  <c r="S85" i="2"/>
  <c r="T85" i="2" s="1"/>
  <c r="S53" i="2"/>
  <c r="T53" i="2" s="1"/>
  <c r="T109" i="2"/>
  <c r="U109" i="2" s="1"/>
  <c r="V109" i="2" s="1"/>
  <c r="W109" i="2" s="1"/>
  <c r="X109" i="2" s="1"/>
  <c r="T77" i="2"/>
  <c r="U77" i="2" s="1"/>
  <c r="V77" i="2" s="1"/>
  <c r="W77" i="2" s="1"/>
  <c r="X77" i="2" s="1"/>
  <c r="S123" i="2"/>
  <c r="S115" i="2"/>
  <c r="T115" i="2" s="1"/>
  <c r="U115" i="2" s="1"/>
  <c r="S107" i="2"/>
  <c r="S99" i="2"/>
  <c r="S91" i="2"/>
  <c r="S83" i="2"/>
  <c r="T83" i="2" s="1"/>
  <c r="U83" i="2" s="1"/>
  <c r="S75" i="2"/>
  <c r="S67" i="2"/>
  <c r="T67" i="2" s="1"/>
  <c r="S59" i="2"/>
  <c r="T59" i="2" s="1"/>
  <c r="U59" i="2" s="1"/>
  <c r="S51" i="2"/>
  <c r="T51" i="2" s="1"/>
  <c r="U51" i="2" s="1"/>
  <c r="S43" i="2"/>
  <c r="T43" i="2" s="1"/>
  <c r="S118" i="2"/>
  <c r="T118" i="2" s="1"/>
  <c r="U118" i="2" s="1"/>
  <c r="S61" i="2"/>
  <c r="T61" i="2" s="1"/>
  <c r="T125" i="2"/>
  <c r="U125" i="2" s="1"/>
  <c r="V125" i="2" s="1"/>
  <c r="W125" i="2" s="1"/>
  <c r="X125" i="2" s="1"/>
  <c r="T69" i="2"/>
  <c r="U69" i="2" s="1"/>
  <c r="V69" i="2" s="1"/>
  <c r="W69" i="2" s="1"/>
  <c r="X69" i="2" s="1"/>
  <c r="T45" i="2"/>
  <c r="U45" i="2" s="1"/>
  <c r="V45" i="2" s="1"/>
  <c r="W45" i="2" s="1"/>
  <c r="X45" i="2" s="1"/>
  <c r="S122" i="2"/>
  <c r="T122" i="2" s="1"/>
  <c r="U122" i="2" s="1"/>
  <c r="S114" i="2"/>
  <c r="T114" i="2" s="1"/>
  <c r="U114" i="2" s="1"/>
  <c r="S106" i="2"/>
  <c r="T106" i="2" s="1"/>
  <c r="U106" i="2" s="1"/>
  <c r="S98" i="2"/>
  <c r="S90" i="2"/>
  <c r="T90" i="2" s="1"/>
  <c r="U90" i="2" s="1"/>
  <c r="S82" i="2"/>
  <c r="T82" i="2" s="1"/>
  <c r="U82" i="2" s="1"/>
  <c r="S74" i="2"/>
  <c r="T74" i="2" s="1"/>
  <c r="U74" i="2" s="1"/>
  <c r="S66" i="2"/>
  <c r="S58" i="2"/>
  <c r="S50" i="2"/>
  <c r="T50" i="2" s="1"/>
  <c r="U50" i="2" s="1"/>
  <c r="S42" i="2"/>
  <c r="S93" i="2"/>
  <c r="T93" i="2" s="1"/>
  <c r="T101" i="2"/>
  <c r="U101" i="2" s="1"/>
  <c r="V101" i="2" s="1"/>
  <c r="W101" i="2" s="1"/>
  <c r="X101" i="2" s="1"/>
  <c r="S37" i="2"/>
  <c r="S121" i="2"/>
  <c r="S113" i="2"/>
  <c r="T113" i="2" s="1"/>
  <c r="U113" i="2" s="1"/>
  <c r="S105" i="2"/>
  <c r="T105" i="2" s="1"/>
  <c r="U105" i="2" s="1"/>
  <c r="S97" i="2"/>
  <c r="T97" i="2" s="1"/>
  <c r="U97" i="2" s="1"/>
  <c r="S89" i="2"/>
  <c r="S81" i="2"/>
  <c r="T81" i="2" s="1"/>
  <c r="U81" i="2" s="1"/>
  <c r="S73" i="2"/>
  <c r="T73" i="2" s="1"/>
  <c r="U73" i="2" s="1"/>
  <c r="S65" i="2"/>
  <c r="T65" i="2" s="1"/>
  <c r="U65" i="2" s="1"/>
  <c r="S57" i="2"/>
  <c r="S49" i="2"/>
  <c r="T49" i="2" s="1"/>
  <c r="U49" i="2" s="1"/>
  <c r="S41" i="2"/>
  <c r="T41" i="2" s="1"/>
  <c r="U41" i="2" s="1"/>
  <c r="S120" i="2"/>
  <c r="S104" i="2"/>
  <c r="T104" i="2" s="1"/>
  <c r="U104" i="2" s="1"/>
  <c r="S80" i="2"/>
  <c r="S64" i="2"/>
  <c r="T64" i="2" s="1"/>
  <c r="U64" i="2" s="1"/>
  <c r="S48" i="2"/>
  <c r="T48" i="2" s="1"/>
  <c r="U48" i="2" s="1"/>
  <c r="T88" i="2"/>
  <c r="U88" i="2" s="1"/>
  <c r="V88" i="2" s="1"/>
  <c r="W88" i="2" s="1"/>
  <c r="X88" i="2" s="1"/>
  <c r="T72" i="2"/>
  <c r="U72" i="2" s="1"/>
  <c r="V72" i="2" s="1"/>
  <c r="W72" i="2" s="1"/>
  <c r="X72" i="2" s="1"/>
  <c r="T56" i="2"/>
  <c r="U56" i="2" s="1"/>
  <c r="V56" i="2" s="1"/>
  <c r="W56" i="2" s="1"/>
  <c r="X56" i="2" s="1"/>
  <c r="T40" i="2"/>
  <c r="U40" i="2" s="1"/>
  <c r="V40" i="2" s="1"/>
  <c r="W40" i="2" s="1"/>
  <c r="X40" i="2" s="1"/>
  <c r="S110" i="2"/>
  <c r="T110" i="2" s="1"/>
  <c r="U110" i="2" s="1"/>
  <c r="S112" i="2"/>
  <c r="S96" i="2"/>
  <c r="S119" i="2"/>
  <c r="T119" i="2" s="1"/>
  <c r="U119" i="2" s="1"/>
  <c r="S111" i="2"/>
  <c r="T111" i="2" s="1"/>
  <c r="U111" i="2" s="1"/>
  <c r="S103" i="2"/>
  <c r="S95" i="2"/>
  <c r="S87" i="2"/>
  <c r="T87" i="2" s="1"/>
  <c r="U87" i="2" s="1"/>
  <c r="S79" i="2"/>
  <c r="S71" i="2"/>
  <c r="S63" i="2"/>
  <c r="S55" i="2"/>
  <c r="T55" i="2" s="1"/>
  <c r="U55" i="2" s="1"/>
  <c r="S47" i="2"/>
  <c r="T47" i="2" s="1"/>
  <c r="U47" i="2" s="1"/>
  <c r="S39" i="2"/>
  <c r="S102" i="2"/>
  <c r="T102" i="2" s="1"/>
  <c r="U102" i="2" s="1"/>
  <c r="S94" i="2"/>
  <c r="T94" i="2" s="1"/>
  <c r="U94" i="2" s="1"/>
  <c r="S86" i="2"/>
  <c r="S78" i="2"/>
  <c r="S70" i="2"/>
  <c r="T70" i="2" s="1"/>
  <c r="U70" i="2" s="1"/>
  <c r="S62" i="2"/>
  <c r="S54" i="2"/>
  <c r="S46" i="2"/>
  <c r="S38" i="2"/>
  <c r="V113" i="2" l="1"/>
  <c r="W113" i="2" s="1"/>
  <c r="X113" i="2" s="1"/>
  <c r="T38" i="2"/>
  <c r="U38" i="2" s="1"/>
  <c r="V38" i="2" s="1"/>
  <c r="W38" i="2" s="1"/>
  <c r="X38" i="2" s="1"/>
  <c r="T79" i="2"/>
  <c r="U79" i="2" s="1"/>
  <c r="V79" i="2" s="1"/>
  <c r="W79" i="2" s="1"/>
  <c r="X79" i="2" s="1"/>
  <c r="T98" i="2"/>
  <c r="U98" i="2" s="1"/>
  <c r="V98" i="2" s="1"/>
  <c r="W98" i="2" s="1"/>
  <c r="X98" i="2" s="1"/>
  <c r="V74" i="2"/>
  <c r="W74" i="2" s="1"/>
  <c r="X74" i="2" s="1"/>
  <c r="U76" i="2"/>
  <c r="V76" i="2" s="1"/>
  <c r="W76" i="2" s="1"/>
  <c r="X76" i="2" s="1"/>
  <c r="T46" i="2"/>
  <c r="U46" i="2" s="1"/>
  <c r="V46" i="2" s="1"/>
  <c r="W46" i="2" s="1"/>
  <c r="X46" i="2" s="1"/>
  <c r="V105" i="2"/>
  <c r="W105" i="2" s="1"/>
  <c r="X105" i="2" s="1"/>
  <c r="V47" i="2"/>
  <c r="W47" i="2" s="1"/>
  <c r="X47" i="2" s="1"/>
  <c r="V111" i="2"/>
  <c r="W111" i="2" s="1"/>
  <c r="X111" i="2" s="1"/>
  <c r="V55" i="2"/>
  <c r="W55" i="2" s="1"/>
  <c r="X55" i="2" s="1"/>
  <c r="V119" i="2"/>
  <c r="W119" i="2" s="1"/>
  <c r="X119" i="2" s="1"/>
  <c r="V48" i="2"/>
  <c r="W48" i="2" s="1"/>
  <c r="X48" i="2" s="1"/>
  <c r="V65" i="2"/>
  <c r="W65" i="2" s="1"/>
  <c r="X65" i="2" s="1"/>
  <c r="V82" i="2"/>
  <c r="W82" i="2" s="1"/>
  <c r="X82" i="2" s="1"/>
  <c r="V83" i="2"/>
  <c r="W83" i="2" s="1"/>
  <c r="X83" i="2" s="1"/>
  <c r="U53" i="2"/>
  <c r="V53" i="2" s="1"/>
  <c r="W53" i="2" s="1"/>
  <c r="X53" i="2" s="1"/>
  <c r="T54" i="2"/>
  <c r="U54" i="2" s="1"/>
  <c r="V54" i="2" s="1"/>
  <c r="W54" i="2" s="1"/>
  <c r="X54" i="2" s="1"/>
  <c r="T95" i="2"/>
  <c r="U95" i="2" s="1"/>
  <c r="V95" i="2" s="1"/>
  <c r="W95" i="2" s="1"/>
  <c r="X95" i="2" s="1"/>
  <c r="T89" i="2"/>
  <c r="U89" i="2" s="1"/>
  <c r="V89" i="2" s="1"/>
  <c r="W89" i="2" s="1"/>
  <c r="X89" i="2" s="1"/>
  <c r="T99" i="2"/>
  <c r="U99" i="2" s="1"/>
  <c r="V99" i="2" s="1"/>
  <c r="W99" i="2" s="1"/>
  <c r="X99" i="2" s="1"/>
  <c r="T68" i="2"/>
  <c r="U68" i="2" s="1"/>
  <c r="V68" i="2" s="1"/>
  <c r="W68" i="2" s="1"/>
  <c r="X68" i="2" s="1"/>
  <c r="V81" i="2"/>
  <c r="W81" i="2" s="1"/>
  <c r="X81" i="2" s="1"/>
  <c r="U93" i="2"/>
  <c r="V93" i="2" s="1"/>
  <c r="W93" i="2" s="1"/>
  <c r="X93" i="2" s="1"/>
  <c r="U117" i="2"/>
  <c r="V117" i="2" s="1"/>
  <c r="W117" i="2" s="1"/>
  <c r="X117" i="2" s="1"/>
  <c r="V110" i="2"/>
  <c r="W110" i="2" s="1"/>
  <c r="X110" i="2" s="1"/>
  <c r="V106" i="2"/>
  <c r="W106" i="2" s="1"/>
  <c r="X106" i="2" s="1"/>
  <c r="V102" i="2"/>
  <c r="W102" i="2" s="1"/>
  <c r="X102" i="2" s="1"/>
  <c r="V41" i="2"/>
  <c r="W41" i="2" s="1"/>
  <c r="X41" i="2" s="1"/>
  <c r="V122" i="2"/>
  <c r="W122" i="2" s="1"/>
  <c r="X122" i="2" s="1"/>
  <c r="V59" i="2"/>
  <c r="W59" i="2" s="1"/>
  <c r="X59" i="2" s="1"/>
  <c r="U60" i="2"/>
  <c r="V60" i="2" s="1"/>
  <c r="W60" i="2" s="1"/>
  <c r="X60" i="2" s="1"/>
  <c r="U124" i="2"/>
  <c r="V124" i="2" s="1"/>
  <c r="W124" i="2" s="1"/>
  <c r="X124" i="2" s="1"/>
  <c r="T71" i="2"/>
  <c r="U71" i="2" s="1"/>
  <c r="V71" i="2" s="1"/>
  <c r="W71" i="2" s="1"/>
  <c r="X71" i="2" s="1"/>
  <c r="V49" i="2"/>
  <c r="W49" i="2" s="1"/>
  <c r="X49" i="2" s="1"/>
  <c r="U67" i="2"/>
  <c r="V67" i="2" s="1"/>
  <c r="W67" i="2" s="1"/>
  <c r="X67" i="2" s="1"/>
  <c r="T107" i="2"/>
  <c r="U107" i="2" s="1"/>
  <c r="V107" i="2" s="1"/>
  <c r="W107" i="2" s="1"/>
  <c r="X107" i="2" s="1"/>
  <c r="V70" i="2"/>
  <c r="W70" i="2" s="1"/>
  <c r="X70" i="2" s="1"/>
  <c r="V64" i="2"/>
  <c r="W64" i="2" s="1"/>
  <c r="X64" i="2" s="1"/>
  <c r="V73" i="2"/>
  <c r="W73" i="2" s="1"/>
  <c r="X73" i="2" s="1"/>
  <c r="V90" i="2"/>
  <c r="W90" i="2" s="1"/>
  <c r="X90" i="2" s="1"/>
  <c r="U61" i="2"/>
  <c r="V61" i="2" s="1"/>
  <c r="W61" i="2" s="1"/>
  <c r="X61" i="2" s="1"/>
  <c r="U85" i="2"/>
  <c r="V85" i="2" s="1"/>
  <c r="W85" i="2" s="1"/>
  <c r="X85" i="2" s="1"/>
  <c r="T62" i="2"/>
  <c r="U62" i="2" s="1"/>
  <c r="V62" i="2" s="1"/>
  <c r="W62" i="2" s="1"/>
  <c r="X62" i="2" s="1"/>
  <c r="T37" i="2"/>
  <c r="U37" i="2" s="1"/>
  <c r="V37" i="2" s="1"/>
  <c r="W37" i="2" s="1"/>
  <c r="X37" i="2" s="1"/>
  <c r="T39" i="2"/>
  <c r="U39" i="2" s="1"/>
  <c r="V39" i="2" s="1"/>
  <c r="W39" i="2" s="1"/>
  <c r="X39" i="2" s="1"/>
  <c r="T103" i="2"/>
  <c r="U103" i="2" s="1"/>
  <c r="V103" i="2" s="1"/>
  <c r="W103" i="2" s="1"/>
  <c r="X103" i="2" s="1"/>
  <c r="T96" i="2"/>
  <c r="U96" i="2" s="1"/>
  <c r="V96" i="2" s="1"/>
  <c r="W96" i="2" s="1"/>
  <c r="X96" i="2" s="1"/>
  <c r="T91" i="2"/>
  <c r="U91" i="2" s="1"/>
  <c r="V91" i="2" s="1"/>
  <c r="W91" i="2" s="1"/>
  <c r="X91" i="2" s="1"/>
  <c r="T42" i="2"/>
  <c r="U42" i="2" s="1"/>
  <c r="V42" i="2" s="1"/>
  <c r="W42" i="2" s="1"/>
  <c r="X42" i="2" s="1"/>
  <c r="T123" i="2"/>
  <c r="U123" i="2" s="1"/>
  <c r="V123" i="2" s="1"/>
  <c r="W123" i="2" s="1"/>
  <c r="X123" i="2" s="1"/>
  <c r="T92" i="2"/>
  <c r="U92" i="2" s="1"/>
  <c r="V92" i="2" s="1"/>
  <c r="W92" i="2" s="1"/>
  <c r="X92" i="2" s="1"/>
  <c r="V118" i="2"/>
  <c r="W118" i="2" s="1"/>
  <c r="X118" i="2" s="1"/>
  <c r="V104" i="2"/>
  <c r="W104" i="2" s="1"/>
  <c r="X104" i="2" s="1"/>
  <c r="U43" i="2"/>
  <c r="V43" i="2" s="1"/>
  <c r="W43" i="2" s="1"/>
  <c r="X43" i="2" s="1"/>
  <c r="U44" i="2"/>
  <c r="V44" i="2" s="1"/>
  <c r="W44" i="2" s="1"/>
  <c r="X44" i="2" s="1"/>
  <c r="U108" i="2"/>
  <c r="V108" i="2" s="1"/>
  <c r="W108" i="2" s="1"/>
  <c r="X108" i="2" s="1"/>
  <c r="T78" i="2"/>
  <c r="U78" i="2" s="1"/>
  <c r="V78" i="2" s="1"/>
  <c r="W78" i="2" s="1"/>
  <c r="X78" i="2" s="1"/>
  <c r="T112" i="2"/>
  <c r="U112" i="2" s="1"/>
  <c r="V112" i="2" s="1"/>
  <c r="W112" i="2" s="1"/>
  <c r="X112" i="2" s="1"/>
  <c r="T58" i="2"/>
  <c r="U58" i="2" s="1"/>
  <c r="V58" i="2" s="1"/>
  <c r="W58" i="2" s="1"/>
  <c r="X58" i="2" s="1"/>
  <c r="V94" i="2"/>
  <c r="W94" i="2" s="1"/>
  <c r="X94" i="2" s="1"/>
  <c r="V87" i="2"/>
  <c r="W87" i="2" s="1"/>
  <c r="X87" i="2" s="1"/>
  <c r="V97" i="2"/>
  <c r="W97" i="2" s="1"/>
  <c r="X97" i="2" s="1"/>
  <c r="V50" i="2"/>
  <c r="W50" i="2" s="1"/>
  <c r="X50" i="2" s="1"/>
  <c r="V114" i="2"/>
  <c r="W114" i="2" s="1"/>
  <c r="X114" i="2" s="1"/>
  <c r="V51" i="2"/>
  <c r="W51" i="2" s="1"/>
  <c r="X51" i="2" s="1"/>
  <c r="V115" i="2"/>
  <c r="W115" i="2" s="1"/>
  <c r="X115" i="2" s="1"/>
  <c r="U52" i="2"/>
  <c r="V52" i="2" s="1"/>
  <c r="W52" i="2" s="1"/>
  <c r="X52" i="2" s="1"/>
  <c r="U116" i="2"/>
  <c r="V116" i="2" s="1"/>
  <c r="W116" i="2" s="1"/>
  <c r="X116" i="2" s="1"/>
  <c r="T86" i="2"/>
  <c r="U86" i="2" s="1"/>
  <c r="V86" i="2" s="1"/>
  <c r="W86" i="2" s="1"/>
  <c r="X86" i="2" s="1"/>
  <c r="T80" i="2"/>
  <c r="U80" i="2" s="1"/>
  <c r="V80" i="2" s="1"/>
  <c r="W80" i="2" s="1"/>
  <c r="X80" i="2" s="1"/>
  <c r="T63" i="2"/>
  <c r="U63" i="2" s="1"/>
  <c r="V63" i="2" s="1"/>
  <c r="W63" i="2" s="1"/>
  <c r="X63" i="2" s="1"/>
  <c r="T120" i="2"/>
  <c r="U120" i="2" s="1"/>
  <c r="V120" i="2" s="1"/>
  <c r="W120" i="2" s="1"/>
  <c r="X120" i="2" s="1"/>
  <c r="T57" i="2"/>
  <c r="U57" i="2" s="1"/>
  <c r="V57" i="2" s="1"/>
  <c r="W57" i="2" s="1"/>
  <c r="X57" i="2" s="1"/>
  <c r="T121" i="2"/>
  <c r="U121" i="2" s="1"/>
  <c r="V121" i="2" s="1"/>
  <c r="W121" i="2" s="1"/>
  <c r="X121" i="2" s="1"/>
  <c r="T84" i="2"/>
  <c r="U84" i="2" s="1"/>
  <c r="V84" i="2" s="1"/>
  <c r="W84" i="2" s="1"/>
  <c r="X84" i="2" s="1"/>
  <c r="T66" i="2"/>
  <c r="U66" i="2" s="1"/>
  <c r="V66" i="2" s="1"/>
  <c r="W66" i="2" s="1"/>
  <c r="X66" i="2" s="1"/>
  <c r="T100" i="2"/>
  <c r="U100" i="2" s="1"/>
  <c r="V100" i="2" s="1"/>
  <c r="W100" i="2" s="1"/>
  <c r="X100" i="2" s="1"/>
  <c r="T75" i="2"/>
  <c r="U75" i="2" s="1"/>
  <c r="V75" i="2" s="1"/>
  <c r="W75" i="2" s="1"/>
  <c r="X75" i="2" s="1"/>
</calcChain>
</file>

<file path=xl/sharedStrings.xml><?xml version="1.0" encoding="utf-8"?>
<sst xmlns="http://schemas.openxmlformats.org/spreadsheetml/2006/main" count="1573" uniqueCount="270">
  <si>
    <t>Test of Controls - Overtime is accurate and complete</t>
  </si>
  <si>
    <t>Reviewed That:</t>
  </si>
  <si>
    <t>Employee name is listed in O.T Form</t>
  </si>
  <si>
    <t>O.T Form is approved</t>
  </si>
  <si>
    <t>Emp No</t>
  </si>
  <si>
    <t>Name</t>
  </si>
  <si>
    <t>Location</t>
  </si>
  <si>
    <t>Designation</t>
  </si>
  <si>
    <t>Dept.</t>
  </si>
  <si>
    <t>Sub Dept</t>
  </si>
  <si>
    <t>Date In</t>
  </si>
  <si>
    <t>Shift</t>
  </si>
  <si>
    <t>TimeIn</t>
  </si>
  <si>
    <t>Date_out</t>
  </si>
  <si>
    <t>TimeOut</t>
  </si>
  <si>
    <t xml:space="preserve"> Work Hour </t>
  </si>
  <si>
    <t xml:space="preserve"> O.T Hrs </t>
  </si>
  <si>
    <t>Listed on OT Form</t>
  </si>
  <si>
    <t>OT Form approved</t>
  </si>
  <si>
    <t xml:space="preserve">Han Nordyke  </t>
  </si>
  <si>
    <t>J &amp; M - II , Ground Floor</t>
  </si>
  <si>
    <t>SAMPLE MAKER</t>
  </si>
  <si>
    <t>Industrial Engineering</t>
  </si>
  <si>
    <t>None</t>
  </si>
  <si>
    <t>G</t>
  </si>
  <si>
    <t>Yes</t>
  </si>
  <si>
    <t xml:space="preserve">Suanne Casella  </t>
  </si>
  <si>
    <t>J &amp; M I 1st Floor</t>
  </si>
  <si>
    <t>SPECIAL MACHINE OPERATOR</t>
  </si>
  <si>
    <t>Stitching</t>
  </si>
  <si>
    <t>Line M</t>
  </si>
  <si>
    <t xml:space="preserve">Antionette Lantz  </t>
  </si>
  <si>
    <t>Line O</t>
  </si>
  <si>
    <t>No</t>
  </si>
  <si>
    <t xml:space="preserve">Lynne Bastarache  </t>
  </si>
  <si>
    <t>J &amp; M - II , First Floor</t>
  </si>
  <si>
    <t>ASST.SUPERVISOR</t>
  </si>
  <si>
    <t>Line K</t>
  </si>
  <si>
    <t xml:space="preserve">Korey Akins  </t>
  </si>
  <si>
    <t>J &amp; M -1, Ground Floor</t>
  </si>
  <si>
    <t>Line S</t>
  </si>
  <si>
    <t xml:space="preserve">Nida Mcatee  </t>
  </si>
  <si>
    <t>J &amp; M - II , 2nd Floor</t>
  </si>
  <si>
    <t>PRODUCTION CLERK</t>
  </si>
  <si>
    <t xml:space="preserve">Alaine Iverson  </t>
  </si>
  <si>
    <t>Line Q</t>
  </si>
  <si>
    <t xml:space="preserve">Melisa Dziedzic  </t>
  </si>
  <si>
    <t>MACHINE OPERATOR</t>
  </si>
  <si>
    <t>Line N</t>
  </si>
  <si>
    <t xml:space="preserve">Myong Thierry  </t>
  </si>
  <si>
    <t xml:space="preserve">Lorena Dahm  </t>
  </si>
  <si>
    <t>STAIN REMOVER</t>
  </si>
  <si>
    <t>Finishing</t>
  </si>
  <si>
    <t>Spot</t>
  </si>
  <si>
    <t xml:space="preserve">Penney Neihoff  </t>
  </si>
  <si>
    <t xml:space="preserve">Diann Loux  </t>
  </si>
  <si>
    <t>J &amp; M- II , Office Building</t>
  </si>
  <si>
    <t>Administrative Assistant</t>
  </si>
  <si>
    <t>Other (Admin)</t>
  </si>
  <si>
    <t xml:space="preserve">Debbie Albano  </t>
  </si>
  <si>
    <t>LEADER</t>
  </si>
  <si>
    <t xml:space="preserve">Ranae Piel  </t>
  </si>
  <si>
    <t>PACKER</t>
  </si>
  <si>
    <t>Inspection</t>
  </si>
  <si>
    <t xml:space="preserve">Digna Dao  </t>
  </si>
  <si>
    <t>Q.C</t>
  </si>
  <si>
    <t xml:space="preserve">Nicol Barletta  </t>
  </si>
  <si>
    <t>Packing</t>
  </si>
  <si>
    <t xml:space="preserve">Tom Stucker  </t>
  </si>
  <si>
    <t>STORE KEEPER</t>
  </si>
  <si>
    <t xml:space="preserve">Zella Werth  </t>
  </si>
  <si>
    <t xml:space="preserve">Vickie Valentine  </t>
  </si>
  <si>
    <t>QUALITY AUDITOR</t>
  </si>
  <si>
    <t>Quality</t>
  </si>
  <si>
    <t>Quality Assurance</t>
  </si>
  <si>
    <t xml:space="preserve">Vern Hansford  </t>
  </si>
  <si>
    <t>I.C.U</t>
  </si>
  <si>
    <t>Zhang Wei</t>
  </si>
  <si>
    <t>J &amp; M - All location</t>
  </si>
  <si>
    <t>SUPERVISOR</t>
  </si>
  <si>
    <t>House Keeping</t>
  </si>
  <si>
    <t xml:space="preserve">Wang Wei </t>
  </si>
  <si>
    <t>J &amp; M - III , First Floor</t>
  </si>
  <si>
    <t>CLOTH SPREADER</t>
  </si>
  <si>
    <t>Cutting</t>
  </si>
  <si>
    <t>Spreading</t>
  </si>
  <si>
    <t>Wang Fang</t>
  </si>
  <si>
    <t>Altration</t>
  </si>
  <si>
    <t xml:space="preserve">Li Wei </t>
  </si>
  <si>
    <t>Line L</t>
  </si>
  <si>
    <t xml:space="preserve">Wang Xiu Ying </t>
  </si>
  <si>
    <t>Li Xiu Ying</t>
  </si>
  <si>
    <t>PIECE TRACKER</t>
  </si>
  <si>
    <t xml:space="preserve">Li Na </t>
  </si>
  <si>
    <t>Line I</t>
  </si>
  <si>
    <t xml:space="preserve">Zhang Xiu Ying </t>
  </si>
  <si>
    <t xml:space="preserve">Liu Wei </t>
  </si>
  <si>
    <t xml:space="preserve">Zhang Min </t>
  </si>
  <si>
    <t>Line G</t>
  </si>
  <si>
    <t xml:space="preserve">Li Jing </t>
  </si>
  <si>
    <t xml:space="preserve">Zhang Li </t>
  </si>
  <si>
    <t>Line H</t>
  </si>
  <si>
    <t xml:space="preserve">Wang Jing </t>
  </si>
  <si>
    <t>ASSORTMENT MAKER</t>
  </si>
  <si>
    <t>Travis Phelps</t>
  </si>
  <si>
    <t>Candace Poole</t>
  </si>
  <si>
    <t>BOILER ATTENDANT</t>
  </si>
  <si>
    <t>Mechanical Workshop</t>
  </si>
  <si>
    <t>F</t>
  </si>
  <si>
    <t>Anna Kelly</t>
  </si>
  <si>
    <t>Line J</t>
  </si>
  <si>
    <t>Marsha Campbell</t>
  </si>
  <si>
    <t>Lynne Klein</t>
  </si>
  <si>
    <t>Line P</t>
  </si>
  <si>
    <t>Everett Roy</t>
  </si>
  <si>
    <t>CO-ORDINATOR</t>
  </si>
  <si>
    <t>Stephen Neal</t>
  </si>
  <si>
    <t>Adam Norris</t>
  </si>
  <si>
    <t>DISPENSER</t>
  </si>
  <si>
    <t>Clinic</t>
  </si>
  <si>
    <t>Sara Salazar</t>
  </si>
  <si>
    <t>Angelina Holloway</t>
  </si>
  <si>
    <t>GERBER OPERATOR</t>
  </si>
  <si>
    <t>Thelma Copeland</t>
  </si>
  <si>
    <t>Colleen Grant</t>
  </si>
  <si>
    <t>Jamie Evans</t>
  </si>
  <si>
    <t>IRONER</t>
  </si>
  <si>
    <t>Pressing</t>
  </si>
  <si>
    <t>Charles Hammond</t>
  </si>
  <si>
    <t>Lance Norton</t>
  </si>
  <si>
    <t>HELPER</t>
  </si>
  <si>
    <t>Joe Pittman</t>
  </si>
  <si>
    <t>Don Hunter</t>
  </si>
  <si>
    <t>Karla Ford</t>
  </si>
  <si>
    <t>Nicolas Jackson</t>
  </si>
  <si>
    <t>Kelly Bryan</t>
  </si>
  <si>
    <t>Garcia, Alex</t>
  </si>
  <si>
    <t>FIRST OUT PUT Q.C.</t>
  </si>
  <si>
    <t>Quality Control</t>
  </si>
  <si>
    <t>Rodriguez, Julia</t>
  </si>
  <si>
    <t>Martinez, Maria</t>
  </si>
  <si>
    <t>INCHARGE</t>
  </si>
  <si>
    <t>Hernandez, David</t>
  </si>
  <si>
    <t>Lopez, Javier</t>
  </si>
  <si>
    <t>Gonzalez, Ana</t>
  </si>
  <si>
    <t>Perez, Laura</t>
  </si>
  <si>
    <t>Sanchez, Paula</t>
  </si>
  <si>
    <t>Ramirez,  Carlos</t>
  </si>
  <si>
    <t>Torres, Miguel</t>
  </si>
  <si>
    <t>DRIVER</t>
  </si>
  <si>
    <t>Transport</t>
  </si>
  <si>
    <t>Factory</t>
  </si>
  <si>
    <t>D1</t>
  </si>
  <si>
    <t>Flores, Pablo</t>
  </si>
  <si>
    <t>Rivera, Maria</t>
  </si>
  <si>
    <t>Gomez, Carmen</t>
  </si>
  <si>
    <t>ELECTRICIAN</t>
  </si>
  <si>
    <t>Electrical Workshop</t>
  </si>
  <si>
    <t>Diaz, Angela</t>
  </si>
  <si>
    <t>M, Shakeel</t>
  </si>
  <si>
    <t>Ghulam, Murtz</t>
  </si>
  <si>
    <t>Asma, G</t>
  </si>
  <si>
    <t>Talib Malik</t>
  </si>
  <si>
    <t>J &amp; M - III , 2nd Floor</t>
  </si>
  <si>
    <t>CLEANER</t>
  </si>
  <si>
    <t>Kanwal, Sehar</t>
  </si>
  <si>
    <t>Samina, BJ</t>
  </si>
  <si>
    <t>Tehseen, Mehmood</t>
  </si>
  <si>
    <t>Nazakat, Ali</t>
  </si>
  <si>
    <t>Asad Ullah Bhatti</t>
  </si>
  <si>
    <t>Salma, SD</t>
  </si>
  <si>
    <t>Muhammad, Safdar</t>
  </si>
  <si>
    <t>Dilawar, Khan</t>
  </si>
  <si>
    <t>NUMBERING BOY</t>
  </si>
  <si>
    <t>Numbring</t>
  </si>
  <si>
    <t>Toqueer, Ahmed</t>
  </si>
  <si>
    <t>Syed, Muhammad Izhar Ul Haq</t>
  </si>
  <si>
    <t>Sami, Ullah Khan</t>
  </si>
  <si>
    <t>Khalid, Hussain</t>
  </si>
  <si>
    <t>Shah, Nwaz</t>
  </si>
  <si>
    <t>ASSORTMENT Q.C</t>
  </si>
  <si>
    <t>M, Waseem</t>
  </si>
  <si>
    <t>SIZE SORTER</t>
  </si>
  <si>
    <t>Shakira, Anjum</t>
  </si>
  <si>
    <t>Arshad, K</t>
  </si>
  <si>
    <t>FUSSING SETTER</t>
  </si>
  <si>
    <t>Fussing</t>
  </si>
  <si>
    <t>Sania, Parveen</t>
  </si>
  <si>
    <t>Nadia, Oba</t>
  </si>
  <si>
    <t>Finding and Conclusion:</t>
  </si>
  <si>
    <t>Your Name__________________</t>
  </si>
  <si>
    <t>Score</t>
  </si>
  <si>
    <t>_____________</t>
  </si>
  <si>
    <t xml:space="preserve">Source:  Oracle HR Payroll Module/ Andrew Lee Oracle HR Admin. </t>
  </si>
  <si>
    <t>Prepared By: Betty Martin, IT Auditor</t>
  </si>
  <si>
    <t>Approved By:  Angie Hernandez, Team Leader</t>
  </si>
  <si>
    <t>Instructions:  You are performing an IT Audit on overtime hours to determine if it is accurate and complete.  The client, Island Manufacturing, falls under the Federal Fair Labor Standards Act (FLSA).</t>
  </si>
  <si>
    <t>Note:  The names and all payroll data listed below was made up by the Instructor.  If any name or payroll information resembles a real person, it is a coincidence.</t>
  </si>
  <si>
    <t>Audit Objective:  Perform IT Audit Review of Payroll System Overtime (OT) Accuracy</t>
  </si>
  <si>
    <t>A - Finding</t>
  </si>
  <si>
    <t>B - Conclusion</t>
  </si>
  <si>
    <t>C - Opinion</t>
  </si>
  <si>
    <t xml:space="preserve">Background information: </t>
  </si>
  <si>
    <t>FLSA fines start at $10K per individual employee incident.</t>
  </si>
  <si>
    <t>Paying overtime work based on FLSA rules requires careful calculation and approval.  Each employee who receives overtime pay must be listed on the Overtime (OT) Form.</t>
  </si>
  <si>
    <t>Each employee must be approved on the OT Form before they receive overtime pay.  Mangement expects less than 11% error rate on OT Reports and Forms as a matter of policy and governance.</t>
  </si>
  <si>
    <t>O.T. Hours correctly calculated</t>
  </si>
  <si>
    <t>Reviewed By: Agnes Su Lester, Quality Review Lead</t>
  </si>
  <si>
    <t>Date: Mar. 1, 2020</t>
  </si>
  <si>
    <t>Date: Mar. 3, 2020</t>
  </si>
  <si>
    <t>Date:  Feb. 29, 2020</t>
  </si>
  <si>
    <t>Hypothesis:  The monitoring systems over OT Hours is effective and indicates approval based on testing Feb. 29, 2020 data.</t>
  </si>
  <si>
    <t>Report of all Employees listed with Over Time Hours in Oracle Payroll on Feb. 7, 2020 (As of date)</t>
  </si>
  <si>
    <t>Provide at least 3 key findings</t>
  </si>
  <si>
    <t>Team Name _________________</t>
  </si>
  <si>
    <t>Team Workpaper Leader to organize and submit</t>
  </si>
  <si>
    <t>Provide one overall conclusion</t>
  </si>
  <si>
    <t>As the IT Audit Team, you need finish to this workpaper test and confirm the accuracy and completeness of the data listed below for paying overtime for Feb. 7, 2020, Island Manufacturing.</t>
  </si>
  <si>
    <t>Review the Overtime calculations for Feb. 7, 2020 to determine accuracy and completeness.  You can round down fractional employee over time from 1 to 29 minutes to zero hours.  But you must round up employee over time</t>
  </si>
  <si>
    <t>Provide one overall opinion (What is the residual risk?  High, Medium, or Low)</t>
  </si>
  <si>
    <t>Separate Integer from OT Hours</t>
  </si>
  <si>
    <t>Calculate Fractional OT Hours</t>
  </si>
  <si>
    <t>Calculate OT Hours</t>
  </si>
  <si>
    <t>equal to or greater than 30 minutes to 1 hour OT.  Normal work shift is 8 hours per day.  Any time &gt; 8 hours represents Overtime.  Assume time in and time out represents only work hours.  Lunch and breaks not included.</t>
  </si>
  <si>
    <t>Calculate Rounding of OT Hour fraction</t>
  </si>
  <si>
    <t xml:space="preserve">Re-Calculate OT using Rounding of OT Hour fraction  </t>
  </si>
  <si>
    <t>Calculate Total OT hours</t>
  </si>
  <si>
    <t>Test if Col. W Calculate Total OT Hours = OT Hours reported in Column M</t>
  </si>
  <si>
    <t>Based on a limited sample of 90 employee records, we found the Overtime (OT) Payroll Process calculates inaccurate OT pay.  Our re-calculation found 87 out of 89 employees (98% error rate) OT hours inaccurate.  We found 10 out of 90 (11% error rate) in names not listed in the OT form.  We identified 6 out of 90 (7% error rate) names not approved on the OT Report. Overall, we conclude the Payroll OT Process contains a significant inaccuracy and error rate.</t>
  </si>
  <si>
    <t>In our opinion, the 98% error rate or 88 individual employee names,  based on a sample of 90 tested records presents a high residual risk for the Island Manufacturing Payroll OT controls.  This means the Payroll OT Pay data is significantly incorrect.  The FLSA fines for inaccurate OT calculations start at $10K per individual employee incident.  In our opinion, this represents a potential $880K fine that Island Manufacturing may become liable to pay if found not compliant with FLSA.</t>
  </si>
  <si>
    <t>Insert your answers to three questions:  Finding, Conclusion, and Opinion Lines A, B, C, and D.</t>
  </si>
  <si>
    <r>
      <t>List at least two key controls the IT Auditor should test effectiveness.</t>
    </r>
    <r>
      <rPr>
        <sz val="12"/>
        <color rgb="FF000000"/>
        <rFont val="Times New Roman"/>
        <family val="1"/>
      </rPr>
      <t> </t>
    </r>
  </si>
  <si>
    <r>
      <t>Complete the workpaper Finding, Conclusion, and Opinion.</t>
    </r>
    <r>
      <rPr>
        <sz val="12"/>
        <rFont val="Times New Roman"/>
        <family val="1"/>
      </rPr>
      <t> </t>
    </r>
  </si>
  <si>
    <t>D- List at least 2 key controls</t>
  </si>
  <si>
    <t>List at least ttwo key controls the IT Auditor should test for effectiveness.</t>
  </si>
  <si>
    <t>Two keycontrols to test for effectiveness:
1. Employee's name listed on the OT Form.
2. Supervisor approval of the OT Form - Column P</t>
  </si>
  <si>
    <t>S Mark Manufacturing OT Data</t>
  </si>
  <si>
    <t>Gary Layer</t>
  </si>
  <si>
    <t>J &amp; M - I, Ground Floor</t>
  </si>
  <si>
    <t xml:space="preserve">1. 10 out of 90-  (11% error rate) Tested Names not listed on OT form.  This represents under reporting and an error. - Column O = No
2.  7 out of 90 (7% error rate) Tested Employee names not approved on OT Report - Column P  = No
3. 88 out of 90 (98% error rate) Tested Employee names indicate incorrect OT Hours </t>
  </si>
  <si>
    <t>Instructions:  You are performing an IT Audit on overtime hours to determine if it is accurate and complete.  The client, S Mark Island Manufacturing, falls under the Federal Fair Labor Standards Act (FLSA).</t>
  </si>
  <si>
    <t>Insert your answers to all five questions:  Finding, Conclusion, and Opinion in   (A, B, C, and D).</t>
  </si>
  <si>
    <t>equal to or greater than 30 minutes to 1 hour OT.  Normal work shift is 8 hours per day.  Any time &gt; 8 hours in a day represents Overtime.</t>
  </si>
  <si>
    <t>Note:  The names and all payroll data listed below was made up by the IIA Textbook Authors.  If any name or payroll information resembles a real person, it is a coincidence.</t>
  </si>
  <si>
    <t>All employee names are listed in the OT Form</t>
  </si>
  <si>
    <t>All OT transactions are approved</t>
  </si>
  <si>
    <t>All OT Hours correctly calculated</t>
  </si>
  <si>
    <t>A</t>
  </si>
  <si>
    <t>B- Emp No</t>
  </si>
  <si>
    <t>C - Name</t>
  </si>
  <si>
    <t>D - Location</t>
  </si>
  <si>
    <t>E - Designation</t>
  </si>
  <si>
    <t>F - Dept.</t>
  </si>
  <si>
    <t>G - Sub Dept</t>
  </si>
  <si>
    <t>H - Date In</t>
  </si>
  <si>
    <t>I - Shift</t>
  </si>
  <si>
    <t>J - TimeIn</t>
  </si>
  <si>
    <t>K - Date_out</t>
  </si>
  <si>
    <t>L - TimeOut</t>
  </si>
  <si>
    <t xml:space="preserve"> M -  Work Hour </t>
  </si>
  <si>
    <t xml:space="preserve"> N -  O.T Hrs </t>
  </si>
  <si>
    <t>O - Listed on OT Form</t>
  </si>
  <si>
    <t>P - OT Form approved</t>
  </si>
  <si>
    <t>R - Calculate OT Hours</t>
  </si>
  <si>
    <t>S - Separate Integer from OT Hours</t>
  </si>
  <si>
    <t>T - Calculate Fractional OT Hours</t>
  </si>
  <si>
    <t>U - Calculate Rounding of OT Hour fraction</t>
  </si>
  <si>
    <t xml:space="preserve">V - Re-Calculate OT using Rounding of OT Hour fraction  </t>
  </si>
  <si>
    <t>W - Calculate Total OT hours</t>
  </si>
  <si>
    <t>X - Test if Col. W Calculate Total OT Hours = OT Hours reported in Column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</si>
</sst>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name val="Arial"/>
      <family val="2"/>
    </font>
    <font>
      <sz val="11"/>
      <color theme="1"/>
      <name val="Calibri"/>
      <family val="2"/>
      <scheme val="minor"/>
    </font>
    <font>
      <sz val="11"/>
      <color theme="1"/>
      <name val="Arial"/>
      <family val="2"/>
    </font>
    <font>
      <sz val="12"/>
      <color theme="1"/>
      <name val="Arial"/>
      <family val="2"/>
    </font>
    <font>
      <sz val="11"/>
      <color rgb="FF000000"/>
      <name val="Arial"/>
      <family val="2"/>
    </font>
    <font>
      <b/>
      <sz val="11"/>
      <color theme="1"/>
      <name val="Arial"/>
      <family val="2"/>
    </font>
    <font>
      <b/>
      <sz val="11"/>
      <color rgb="FFFF0000"/>
      <name val="Arial"/>
      <family val="2"/>
    </font>
    <font>
      <sz val="10"/>
      <color theme="1"/>
      <name val="Arial"/>
      <family val="2"/>
    </font>
    <font>
      <sz val="12"/>
      <color rgb="FF000000"/>
      <name val="Times New Roman"/>
      <family val="1"/>
    </font>
    <font>
      <sz val="12"/>
      <name val="Times New Roman"/>
      <family val="1"/>
    </font>
    <font>
      <b/>
      <sz val="18"/>
      <color theme="1"/>
      <name val="Arial"/>
      <family val="2"/>
    </font>
    <font>
      <sz val="11"/>
      <name val="Arial"/>
      <family val="2"/>
    </font>
  </fonts>
  <fills count="6">
    <fill>
      <patternFill patternType="none"/>
    </fill>
    <fill>
      <patternFill patternType="gray125"/>
    </fill>
    <fill>
      <patternFill patternType="solid">
        <fgColor theme="1" tint="0.499984740745262"/>
        <bgColor indexed="64"/>
      </patternFill>
    </fill>
    <fill>
      <patternFill patternType="solid">
        <fgColor theme="6" tint="0.59999389629810485"/>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56">
    <xf numFmtId="0" fontId="0" fillId="0" borderId="0" xfId="0"/>
    <xf numFmtId="0" fontId="3" fillId="0" borderId="0" xfId="0" applyFont="1"/>
    <xf numFmtId="0" fontId="3" fillId="0" borderId="0" xfId="0" applyFont="1" applyFill="1"/>
    <xf numFmtId="0" fontId="3" fillId="0" borderId="0" xfId="0" applyFont="1" applyAlignment="1">
      <alignment wrapText="1"/>
    </xf>
    <xf numFmtId="14" fontId="3" fillId="0" borderId="0" xfId="0" applyNumberFormat="1" applyFont="1"/>
    <xf numFmtId="0" fontId="4" fillId="0" borderId="0" xfId="0" applyFont="1" applyFill="1" applyAlignment="1"/>
    <xf numFmtId="0" fontId="5" fillId="0" borderId="0" xfId="0" applyFont="1" applyFill="1" applyAlignment="1">
      <alignment vertical="top" wrapText="1"/>
    </xf>
    <xf numFmtId="0" fontId="6" fillId="0" borderId="0" xfId="0" applyFont="1"/>
    <xf numFmtId="0" fontId="7" fillId="0" borderId="0" xfId="0" applyFont="1"/>
    <xf numFmtId="0" fontId="7" fillId="0" borderId="0" xfId="0" applyFont="1" applyFill="1"/>
    <xf numFmtId="0" fontId="3" fillId="2" borderId="0" xfId="0" applyFont="1" applyFill="1"/>
    <xf numFmtId="0" fontId="8" fillId="0" borderId="0" xfId="0" applyFont="1" applyAlignment="1">
      <alignment wrapText="1"/>
    </xf>
    <xf numFmtId="0" fontId="8" fillId="0" borderId="0" xfId="0" applyFont="1" applyFill="1" applyAlignment="1">
      <alignment wrapText="1"/>
    </xf>
    <xf numFmtId="0" fontId="7" fillId="0" borderId="0" xfId="0" applyFont="1" applyAlignment="1">
      <alignment wrapText="1"/>
    </xf>
    <xf numFmtId="0" fontId="3" fillId="2" borderId="0" xfId="0" applyFont="1" applyFill="1" applyAlignment="1">
      <alignment wrapText="1"/>
    </xf>
    <xf numFmtId="9" fontId="3" fillId="0" borderId="0" xfId="1" applyFont="1" applyAlignment="1">
      <alignment wrapText="1"/>
    </xf>
    <xf numFmtId="0" fontId="1" fillId="0" borderId="0" xfId="0" applyFont="1"/>
    <xf numFmtId="0" fontId="6" fillId="3" borderId="1" xfId="0" applyFont="1" applyFill="1" applyBorder="1" applyAlignment="1">
      <alignment vertical="top" wrapText="1"/>
    </xf>
    <xf numFmtId="0" fontId="6" fillId="3" borderId="1" xfId="0" applyFont="1" applyFill="1" applyBorder="1" applyAlignment="1">
      <alignment wrapText="1"/>
    </xf>
    <xf numFmtId="2" fontId="3" fillId="0" borderId="0" xfId="0" applyNumberFormat="1" applyFont="1"/>
    <xf numFmtId="2" fontId="3" fillId="0" borderId="0" xfId="0" applyNumberFormat="1" applyFont="1" applyFill="1"/>
    <xf numFmtId="0" fontId="8" fillId="4" borderId="0" xfId="0" applyFont="1" applyFill="1" applyAlignment="1">
      <alignment wrapText="1"/>
    </xf>
    <xf numFmtId="0" fontId="3" fillId="4" borderId="0" xfId="0" applyFont="1" applyFill="1"/>
    <xf numFmtId="0" fontId="6" fillId="0" borderId="0" xfId="0" applyFont="1" applyFill="1" applyBorder="1" applyAlignment="1">
      <alignment horizontal="center" vertical="top"/>
    </xf>
    <xf numFmtId="0" fontId="3" fillId="0" borderId="0" xfId="0" applyFont="1" applyBorder="1" applyAlignment="1">
      <alignment horizontal="left" vertical="top" wrapText="1"/>
    </xf>
    <xf numFmtId="9" fontId="3" fillId="0" borderId="0" xfId="1" applyFont="1"/>
    <xf numFmtId="0" fontId="3" fillId="5" borderId="0" xfId="0" applyFont="1" applyFill="1"/>
    <xf numFmtId="0" fontId="3" fillId="0" borderId="0" xfId="0" applyFont="1" applyBorder="1" applyAlignment="1">
      <alignment horizontal="center" vertical="top" wrapText="1"/>
    </xf>
    <xf numFmtId="0" fontId="3" fillId="0" borderId="0" xfId="0" applyFont="1" applyBorder="1" applyAlignment="1">
      <alignment vertical="top" wrapText="1"/>
    </xf>
    <xf numFmtId="0" fontId="6" fillId="4" borderId="0" xfId="0" applyFont="1" applyFill="1" applyBorder="1" applyAlignment="1">
      <alignment wrapText="1"/>
    </xf>
    <xf numFmtId="0" fontId="6" fillId="4" borderId="0" xfId="0" applyFont="1" applyFill="1" applyBorder="1" applyAlignment="1">
      <alignment horizontal="center" vertical="top"/>
    </xf>
    <xf numFmtId="0" fontId="3" fillId="4" borderId="0" xfId="0" applyFont="1" applyFill="1" applyBorder="1" applyAlignment="1">
      <alignment horizontal="left" vertical="top" wrapText="1"/>
    </xf>
    <xf numFmtId="0" fontId="3" fillId="4" borderId="0" xfId="0" applyFont="1" applyFill="1" applyBorder="1" applyAlignment="1">
      <alignment horizontal="center" vertical="top" wrapText="1"/>
    </xf>
    <xf numFmtId="0" fontId="10" fillId="0" borderId="0" xfId="0" applyFont="1" applyAlignment="1">
      <alignment horizontal="left" vertical="center" wrapText="1" indent="2"/>
    </xf>
    <xf numFmtId="0" fontId="6" fillId="0" borderId="0" xfId="0" applyFont="1" applyAlignment="1">
      <alignment horizontal="center" vertical="top"/>
    </xf>
    <xf numFmtId="0" fontId="3" fillId="0" borderId="0" xfId="0" applyFont="1" applyAlignment="1">
      <alignment horizontal="left" vertical="top" wrapText="1"/>
    </xf>
    <xf numFmtId="0" fontId="1" fillId="4" borderId="0" xfId="0" applyFont="1" applyFill="1" applyAlignment="1">
      <alignment wrapText="1"/>
    </xf>
    <xf numFmtId="0" fontId="1" fillId="4" borderId="0" xfId="0" applyFont="1" applyFill="1" applyAlignment="1">
      <alignment horizontal="center" vertical="top"/>
    </xf>
    <xf numFmtId="0" fontId="12" fillId="4" borderId="0" xfId="0" applyFont="1" applyFill="1" applyAlignment="1">
      <alignment horizontal="left" vertical="top" wrapText="1"/>
    </xf>
    <xf numFmtId="0" fontId="12" fillId="4" borderId="0" xfId="0" applyFont="1" applyFill="1"/>
    <xf numFmtId="0" fontId="5" fillId="0" borderId="0" xfId="0" applyFont="1" applyAlignment="1">
      <alignment vertical="top" wrapText="1"/>
    </xf>
    <xf numFmtId="0" fontId="4" fillId="0" borderId="0" xfId="0" applyFont="1"/>
    <xf numFmtId="0" fontId="6" fillId="0" borderId="1" xfId="0" applyFont="1" applyBorder="1" applyAlignment="1">
      <alignment horizontal="left" vertical="top" wrapText="1"/>
    </xf>
    <xf numFmtId="0" fontId="3" fillId="0" borderId="1" xfId="0" applyFont="1" applyBorder="1" applyAlignment="1">
      <alignment horizontal="left" vertical="top" wrapText="1"/>
    </xf>
    <xf numFmtId="0" fontId="11" fillId="0" borderId="0" xfId="0" applyFont="1" applyAlignment="1">
      <alignment horizontal="center" vertical="center"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0" borderId="1" xfId="0" applyFont="1" applyBorder="1" applyAlignment="1">
      <alignment horizontal="left" vertical="top"/>
    </xf>
    <xf numFmtId="0" fontId="6" fillId="0" borderId="1" xfId="0" applyFont="1" applyBorder="1" applyAlignment="1">
      <alignment horizontal="center" vertical="top"/>
    </xf>
    <xf numFmtId="0" fontId="11" fillId="0" borderId="0" xfId="0" applyFont="1" applyFill="1" applyBorder="1" applyAlignment="1">
      <alignment horizontal="center" vertical="center" wrapText="1"/>
    </xf>
    <xf numFmtId="0" fontId="3" fillId="5" borderId="1" xfId="0" applyFont="1" applyFill="1" applyBorder="1" applyAlignment="1">
      <alignment horizontal="left" vertical="top" wrapText="1"/>
    </xf>
    <xf numFmtId="0" fontId="6" fillId="5" borderId="1" xfId="0" applyFont="1" applyFill="1" applyBorder="1" applyAlignment="1">
      <alignment horizontal="left" vertical="top" wrapText="1"/>
    </xf>
    <xf numFmtId="0" fontId="6" fillId="5" borderId="5" xfId="0" applyFont="1" applyFill="1" applyBorder="1" applyAlignment="1">
      <alignment horizontal="left" vertical="top" wrapText="1"/>
    </xf>
    <xf numFmtId="0" fontId="6" fillId="5" borderId="5" xfId="0" applyFont="1" applyFill="1" applyBorder="1" applyAlignment="1">
      <alignment horizontal="left" vertical="top"/>
    </xf>
    <xf numFmtId="0" fontId="3" fillId="0" borderId="5" xfId="0" applyFont="1" applyBorder="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1BF55-2D1C-4760-A71F-FC64CCFFFA8C}">
  <dimension ref="A1:X130"/>
  <sheetViews>
    <sheetView tabSelected="1" zoomScaleNormal="100" workbookViewId="0">
      <selection activeCell="D1" sqref="D1"/>
    </sheetView>
  </sheetViews>
  <sheetFormatPr defaultColWidth="9.140625" defaultRowHeight="14.25" x14ac:dyDescent="0.2"/>
  <cols>
    <col min="1" max="1" width="11.85546875" style="1" customWidth="1"/>
    <col min="2" max="2" width="18.7109375" style="1" customWidth="1"/>
    <col min="3" max="3" width="23.28515625" style="1" bestFit="1" customWidth="1"/>
    <col min="4" max="4" width="23.28515625" style="3" customWidth="1"/>
    <col min="5" max="5" width="14.7109375" style="1" customWidth="1"/>
    <col min="6" max="6" width="10.140625" style="1" customWidth="1"/>
    <col min="7" max="7" width="9.140625" style="1"/>
    <col min="8" max="8" width="8.7109375" style="1" customWidth="1"/>
    <col min="9" max="9" width="6.28515625" style="1" customWidth="1"/>
    <col min="10" max="10" width="9.140625" style="1"/>
    <col min="11" max="11" width="12.7109375" style="1" customWidth="1"/>
    <col min="12" max="12" width="6.42578125" style="1" customWidth="1"/>
    <col min="13" max="13" width="5.5703125" style="1" customWidth="1"/>
    <col min="14" max="14" width="6.28515625" style="1" customWidth="1"/>
    <col min="15" max="15" width="9.5703125" style="1" customWidth="1"/>
    <col min="16" max="23" width="9.140625" style="1"/>
    <col min="24" max="24" width="12.7109375" style="1" customWidth="1"/>
    <col min="25" max="16384" width="9.140625" style="1"/>
  </cols>
  <sheetData>
    <row r="1" spans="1:15" ht="15" x14ac:dyDescent="0.25">
      <c r="A1" s="16" t="s">
        <v>190</v>
      </c>
      <c r="B1" s="8"/>
      <c r="C1" s="8"/>
      <c r="D1" s="13"/>
      <c r="E1" s="8"/>
      <c r="F1" s="16" t="s">
        <v>191</v>
      </c>
      <c r="G1" s="16"/>
      <c r="H1" s="16" t="s">
        <v>192</v>
      </c>
      <c r="I1" s="8"/>
      <c r="J1" s="8"/>
      <c r="L1" s="8"/>
      <c r="M1" s="8"/>
      <c r="N1" s="8"/>
      <c r="O1" s="8"/>
    </row>
    <row r="2" spans="1:15" ht="15" x14ac:dyDescent="0.25">
      <c r="A2" s="16" t="s">
        <v>214</v>
      </c>
      <c r="B2" s="8"/>
      <c r="C2" s="8"/>
      <c r="D2" s="13"/>
      <c r="E2" s="8"/>
      <c r="F2" s="8" t="s">
        <v>215</v>
      </c>
      <c r="G2" s="8"/>
      <c r="H2" s="8"/>
      <c r="I2" s="8"/>
      <c r="J2" s="8"/>
      <c r="L2" s="8"/>
      <c r="M2" s="8"/>
      <c r="N2" s="8"/>
      <c r="O2" s="8"/>
    </row>
    <row r="3" spans="1:15" ht="15" x14ac:dyDescent="0.25">
      <c r="A3" s="16"/>
      <c r="B3" s="8"/>
      <c r="C3" s="8"/>
      <c r="D3" s="13"/>
      <c r="E3" s="8"/>
      <c r="F3" s="8"/>
      <c r="H3" s="8"/>
      <c r="I3" s="8"/>
      <c r="J3" s="8"/>
      <c r="K3" s="8"/>
      <c r="L3" s="8"/>
      <c r="M3" s="8"/>
      <c r="N3" s="8"/>
      <c r="O3" s="8"/>
    </row>
    <row r="4" spans="1:15" ht="15" x14ac:dyDescent="0.25">
      <c r="A4" s="16" t="s">
        <v>240</v>
      </c>
      <c r="B4" s="8"/>
      <c r="C4" s="8"/>
      <c r="D4" s="13"/>
      <c r="E4" s="8"/>
      <c r="F4" s="8"/>
      <c r="G4" s="8"/>
      <c r="H4" s="8"/>
      <c r="I4" s="8"/>
      <c r="J4" s="8"/>
      <c r="K4" s="8"/>
      <c r="L4" s="8"/>
      <c r="M4" s="8"/>
      <c r="N4" s="8"/>
      <c r="O4" s="8"/>
    </row>
    <row r="5" spans="1:15" ht="16.149999999999999" customHeight="1" x14ac:dyDescent="0.25">
      <c r="A5" s="45" t="s">
        <v>241</v>
      </c>
      <c r="B5" s="46"/>
      <c r="C5" s="46"/>
      <c r="D5" s="46"/>
      <c r="E5" s="46"/>
      <c r="F5" s="46"/>
      <c r="G5" s="47"/>
      <c r="H5" s="8"/>
      <c r="I5" s="8"/>
      <c r="J5" s="8"/>
      <c r="K5" s="8"/>
      <c r="L5" s="8"/>
      <c r="M5" s="8"/>
      <c r="N5" s="8"/>
      <c r="O5" s="8"/>
    </row>
    <row r="6" spans="1:15" ht="15" x14ac:dyDescent="0.25">
      <c r="A6" s="16"/>
      <c r="B6" s="8"/>
      <c r="C6" s="8"/>
      <c r="D6" s="13"/>
      <c r="E6" s="8"/>
      <c r="F6" s="8"/>
      <c r="G6" s="8"/>
      <c r="H6" s="8"/>
      <c r="I6" s="8"/>
      <c r="J6" s="8"/>
      <c r="K6" s="8"/>
      <c r="L6" s="8"/>
      <c r="M6" s="8"/>
      <c r="N6" s="8"/>
      <c r="O6" s="8"/>
    </row>
    <row r="7" spans="1:15" ht="15" x14ac:dyDescent="0.25">
      <c r="A7" s="16" t="s">
        <v>202</v>
      </c>
      <c r="B7" s="8"/>
      <c r="C7" s="8"/>
      <c r="D7" s="13"/>
      <c r="E7" s="8"/>
      <c r="F7" s="8"/>
      <c r="G7" s="8"/>
      <c r="H7" s="8"/>
      <c r="I7" s="8"/>
      <c r="J7" s="8"/>
      <c r="K7" s="8"/>
      <c r="L7" s="8"/>
      <c r="M7" s="8"/>
      <c r="N7" s="8"/>
      <c r="O7" s="8"/>
    </row>
    <row r="8" spans="1:15" ht="15" x14ac:dyDescent="0.25">
      <c r="A8" s="16" t="s">
        <v>204</v>
      </c>
      <c r="C8" s="8"/>
      <c r="D8" s="13"/>
      <c r="E8" s="8"/>
      <c r="F8" s="8"/>
      <c r="G8" s="8"/>
      <c r="H8" s="8"/>
      <c r="I8" s="8"/>
      <c r="J8" s="8"/>
      <c r="L8" s="8"/>
      <c r="M8" s="8"/>
      <c r="N8" s="8"/>
      <c r="O8" s="8"/>
    </row>
    <row r="9" spans="1:15" ht="15" x14ac:dyDescent="0.25">
      <c r="A9" s="16" t="s">
        <v>205</v>
      </c>
    </row>
    <row r="10" spans="1:15" ht="15" x14ac:dyDescent="0.25">
      <c r="A10" s="16" t="s">
        <v>218</v>
      </c>
    </row>
    <row r="11" spans="1:15" ht="15" x14ac:dyDescent="0.25">
      <c r="A11" s="16" t="s">
        <v>242</v>
      </c>
    </row>
    <row r="12" spans="1:15" ht="15" x14ac:dyDescent="0.25">
      <c r="A12" s="16" t="s">
        <v>217</v>
      </c>
    </row>
    <row r="13" spans="1:15" ht="15" x14ac:dyDescent="0.25">
      <c r="A13" s="16" t="s">
        <v>203</v>
      </c>
    </row>
    <row r="14" spans="1:15" ht="15" x14ac:dyDescent="0.25">
      <c r="A14" s="16"/>
    </row>
    <row r="15" spans="1:15" ht="15" x14ac:dyDescent="0.25">
      <c r="A15" s="8" t="s">
        <v>243</v>
      </c>
    </row>
    <row r="16" spans="1:15" s="10" customFormat="1" x14ac:dyDescent="0.2">
      <c r="D16" s="14"/>
    </row>
    <row r="17" spans="1:19" x14ac:dyDescent="0.2">
      <c r="A17" s="1" t="s">
        <v>198</v>
      </c>
    </row>
    <row r="18" spans="1:19" x14ac:dyDescent="0.2">
      <c r="A18" s="1" t="s">
        <v>0</v>
      </c>
      <c r="J18" s="1" t="s">
        <v>194</v>
      </c>
    </row>
    <row r="19" spans="1:19" x14ac:dyDescent="0.2">
      <c r="A19" s="1" t="s">
        <v>211</v>
      </c>
      <c r="J19" s="1" t="s">
        <v>210</v>
      </c>
    </row>
    <row r="20" spans="1:19" x14ac:dyDescent="0.2">
      <c r="A20" s="1" t="s">
        <v>212</v>
      </c>
      <c r="J20" s="1" t="s">
        <v>207</v>
      </c>
    </row>
    <row r="21" spans="1:19" x14ac:dyDescent="0.2">
      <c r="A21" s="1" t="s">
        <v>193</v>
      </c>
      <c r="J21" s="1" t="s">
        <v>208</v>
      </c>
    </row>
    <row r="22" spans="1:19" x14ac:dyDescent="0.2">
      <c r="A22" s="1" t="s">
        <v>1</v>
      </c>
      <c r="J22" s="1" t="s">
        <v>195</v>
      </c>
    </row>
    <row r="23" spans="1:19" x14ac:dyDescent="0.2">
      <c r="A23" s="1">
        <v>1</v>
      </c>
      <c r="B23" s="1" t="s">
        <v>244</v>
      </c>
      <c r="J23" s="1" t="s">
        <v>209</v>
      </c>
    </row>
    <row r="24" spans="1:19" x14ac:dyDescent="0.2">
      <c r="A24" s="1">
        <v>2</v>
      </c>
      <c r="B24" s="1" t="s">
        <v>245</v>
      </c>
    </row>
    <row r="25" spans="1:19" x14ac:dyDescent="0.2">
      <c r="A25" s="1">
        <v>3</v>
      </c>
      <c r="B25" s="1" t="s">
        <v>246</v>
      </c>
    </row>
    <row r="26" spans="1:19" ht="15.75" x14ac:dyDescent="0.25">
      <c r="A26" s="1">
        <v>4</v>
      </c>
      <c r="B26" s="1" t="s">
        <v>231</v>
      </c>
      <c r="D26" s="1"/>
    </row>
    <row r="27" spans="1:19" ht="15.6" customHeight="1" x14ac:dyDescent="0.25">
      <c r="A27" s="1">
        <v>5</v>
      </c>
      <c r="B27" s="1" t="s">
        <v>232</v>
      </c>
      <c r="D27" s="1"/>
    </row>
    <row r="28" spans="1:19" ht="15.75" x14ac:dyDescent="0.2">
      <c r="B28" s="33"/>
    </row>
    <row r="29" spans="1:19" ht="15" x14ac:dyDescent="0.25">
      <c r="A29" s="7" t="s">
        <v>189</v>
      </c>
    </row>
    <row r="30" spans="1:19" ht="75.75" customHeight="1" x14ac:dyDescent="0.2">
      <c r="A30" s="17" t="s">
        <v>199</v>
      </c>
      <c r="B30" s="43"/>
      <c r="C30" s="43"/>
      <c r="D30" s="43"/>
      <c r="E30" s="43"/>
      <c r="F30" s="43"/>
      <c r="G30" s="43"/>
      <c r="H30" s="43"/>
      <c r="I30" s="43"/>
      <c r="J30" s="43"/>
      <c r="K30" s="43"/>
      <c r="L30" s="43"/>
      <c r="M30" s="43"/>
      <c r="N30" s="43"/>
      <c r="O30" s="43" t="s">
        <v>213</v>
      </c>
      <c r="P30" s="43"/>
      <c r="Q30" s="43"/>
      <c r="R30" s="43"/>
      <c r="S30" s="43"/>
    </row>
    <row r="31" spans="1:19" ht="67.150000000000006" customHeight="1" x14ac:dyDescent="0.2">
      <c r="A31" s="17" t="s">
        <v>200</v>
      </c>
      <c r="B31" s="48"/>
      <c r="C31" s="48"/>
      <c r="D31" s="48"/>
      <c r="E31" s="48"/>
      <c r="F31" s="48"/>
      <c r="G31" s="48"/>
      <c r="H31" s="48"/>
      <c r="I31" s="48"/>
      <c r="J31" s="48"/>
      <c r="K31" s="48"/>
      <c r="L31" s="48"/>
      <c r="M31" s="48"/>
      <c r="N31" s="48"/>
      <c r="O31" s="43" t="s">
        <v>216</v>
      </c>
      <c r="P31" s="43"/>
      <c r="Q31" s="43"/>
      <c r="R31" s="43"/>
      <c r="S31" s="43"/>
    </row>
    <row r="32" spans="1:19" ht="44.45" customHeight="1" x14ac:dyDescent="0.25">
      <c r="A32" s="18" t="s">
        <v>201</v>
      </c>
      <c r="B32" s="49"/>
      <c r="C32" s="49"/>
      <c r="D32" s="49"/>
      <c r="E32" s="49"/>
      <c r="F32" s="49"/>
      <c r="G32" s="49"/>
      <c r="H32" s="49"/>
      <c r="I32" s="49"/>
      <c r="J32" s="49"/>
      <c r="K32" s="49"/>
      <c r="L32" s="49"/>
      <c r="M32" s="49"/>
      <c r="N32" s="49"/>
      <c r="O32" s="43" t="s">
        <v>219</v>
      </c>
      <c r="P32" s="43"/>
      <c r="Q32" s="43"/>
      <c r="R32" s="43"/>
      <c r="S32" s="43"/>
    </row>
    <row r="33" spans="1:24" ht="44.45" customHeight="1" x14ac:dyDescent="0.25">
      <c r="A33" s="18" t="s">
        <v>233</v>
      </c>
      <c r="B33" s="42"/>
      <c r="C33" s="42"/>
      <c r="D33" s="42"/>
      <c r="E33" s="42"/>
      <c r="F33" s="42"/>
      <c r="G33" s="42"/>
      <c r="H33" s="42"/>
      <c r="I33" s="42"/>
      <c r="J33" s="42"/>
      <c r="K33" s="42"/>
      <c r="L33" s="42"/>
      <c r="M33" s="42"/>
      <c r="N33" s="42"/>
      <c r="O33" s="43" t="s">
        <v>234</v>
      </c>
      <c r="P33" s="43"/>
      <c r="Q33" s="43"/>
      <c r="R33" s="43"/>
      <c r="S33" s="43"/>
    </row>
    <row r="34" spans="1:24" ht="44.45" customHeight="1" x14ac:dyDescent="0.2">
      <c r="A34" s="44" t="s">
        <v>236</v>
      </c>
      <c r="B34" s="44"/>
      <c r="C34" s="44"/>
      <c r="D34" s="44"/>
      <c r="E34" s="44"/>
      <c r="F34" s="34"/>
      <c r="G34" s="34"/>
      <c r="H34" s="34"/>
      <c r="I34" s="34"/>
      <c r="J34" s="34"/>
      <c r="K34" s="34"/>
      <c r="L34" s="34"/>
      <c r="M34" s="34"/>
      <c r="N34" s="34"/>
      <c r="O34" s="35"/>
      <c r="P34" s="35"/>
      <c r="Q34" s="35"/>
      <c r="R34" s="35"/>
      <c r="S34" s="35"/>
    </row>
    <row r="35" spans="1:24" ht="18" customHeight="1" x14ac:dyDescent="0.25">
      <c r="A35" s="36"/>
      <c r="B35" s="37"/>
      <c r="C35" s="37"/>
      <c r="D35" s="37"/>
      <c r="E35" s="37"/>
      <c r="F35" s="37"/>
      <c r="G35" s="37"/>
      <c r="H35" s="37"/>
      <c r="I35" s="37"/>
      <c r="J35" s="37"/>
      <c r="K35" s="37"/>
      <c r="L35" s="37"/>
      <c r="M35" s="37"/>
      <c r="N35" s="37"/>
      <c r="O35" s="38"/>
      <c r="P35" s="38"/>
      <c r="Q35" s="38"/>
      <c r="R35" s="38"/>
      <c r="S35" s="38"/>
      <c r="T35" s="39"/>
      <c r="U35" s="39"/>
      <c r="V35" s="39"/>
      <c r="W35" s="39"/>
      <c r="X35" s="39"/>
    </row>
    <row r="36" spans="1:24" s="11" customFormat="1" ht="89.25" x14ac:dyDescent="0.2">
      <c r="A36" s="11" t="s">
        <v>247</v>
      </c>
      <c r="B36" s="11" t="s">
        <v>248</v>
      </c>
      <c r="C36" s="11" t="s">
        <v>249</v>
      </c>
      <c r="D36" s="11" t="s">
        <v>250</v>
      </c>
      <c r="E36" s="11" t="s">
        <v>251</v>
      </c>
      <c r="F36" s="11" t="s">
        <v>252</v>
      </c>
      <c r="G36" s="11" t="s">
        <v>253</v>
      </c>
      <c r="H36" s="11" t="s">
        <v>254</v>
      </c>
      <c r="I36" s="11" t="s">
        <v>255</v>
      </c>
      <c r="J36" s="11" t="s">
        <v>256</v>
      </c>
      <c r="K36" s="11" t="s">
        <v>257</v>
      </c>
      <c r="L36" s="11" t="s">
        <v>258</v>
      </c>
      <c r="M36" s="11" t="s">
        <v>259</v>
      </c>
      <c r="N36" s="11" t="s">
        <v>260</v>
      </c>
      <c r="O36" s="11" t="s">
        <v>261</v>
      </c>
      <c r="P36" s="11" t="s">
        <v>262</v>
      </c>
      <c r="Q36" s="21"/>
      <c r="R36" s="11" t="s">
        <v>263</v>
      </c>
      <c r="S36" s="11" t="s">
        <v>264</v>
      </c>
      <c r="T36" s="11" t="s">
        <v>265</v>
      </c>
      <c r="U36" s="11" t="s">
        <v>266</v>
      </c>
      <c r="V36" s="11" t="s">
        <v>267</v>
      </c>
      <c r="W36" s="11" t="s">
        <v>268</v>
      </c>
      <c r="X36" s="11" t="s">
        <v>269</v>
      </c>
    </row>
    <row r="37" spans="1:24" ht="28.5" x14ac:dyDescent="0.2">
      <c r="A37" s="1">
        <v>1</v>
      </c>
      <c r="B37" s="1">
        <v>11189</v>
      </c>
      <c r="C37" s="1" t="s">
        <v>143</v>
      </c>
      <c r="D37" s="1" t="s">
        <v>35</v>
      </c>
      <c r="E37" s="3" t="s">
        <v>115</v>
      </c>
      <c r="F37" s="1" t="s">
        <v>29</v>
      </c>
      <c r="G37" s="1" t="s">
        <v>23</v>
      </c>
      <c r="H37" s="4">
        <v>43868</v>
      </c>
      <c r="I37" s="1" t="s">
        <v>24</v>
      </c>
      <c r="J37" s="19">
        <v>8</v>
      </c>
      <c r="K37" s="4">
        <v>43868</v>
      </c>
      <c r="L37" s="19">
        <v>18.14</v>
      </c>
      <c r="M37" s="1">
        <v>10</v>
      </c>
      <c r="N37" s="1">
        <v>1</v>
      </c>
      <c r="O37" s="1" t="s">
        <v>25</v>
      </c>
      <c r="P37" s="1" t="s">
        <v>25</v>
      </c>
      <c r="Q37" s="22"/>
    </row>
    <row r="38" spans="1:24" x14ac:dyDescent="0.2">
      <c r="A38" s="1">
        <f>A37+1</f>
        <v>2</v>
      </c>
      <c r="B38" s="1">
        <v>12822</v>
      </c>
      <c r="C38" s="1" t="s">
        <v>148</v>
      </c>
      <c r="D38" s="1" t="s">
        <v>39</v>
      </c>
      <c r="E38" s="3" t="s">
        <v>149</v>
      </c>
      <c r="F38" s="1" t="s">
        <v>150</v>
      </c>
      <c r="G38" s="1" t="s">
        <v>151</v>
      </c>
      <c r="H38" s="4">
        <v>43868</v>
      </c>
      <c r="I38" s="1" t="s">
        <v>152</v>
      </c>
      <c r="J38" s="19">
        <v>7.14</v>
      </c>
      <c r="K38" s="4">
        <v>43868</v>
      </c>
      <c r="L38" s="19">
        <v>17.52</v>
      </c>
      <c r="M38" s="1">
        <v>10</v>
      </c>
      <c r="N38" s="1">
        <v>1</v>
      </c>
      <c r="O38" s="1" t="s">
        <v>33</v>
      </c>
      <c r="P38" s="1" t="s">
        <v>25</v>
      </c>
      <c r="Q38" s="22"/>
    </row>
    <row r="39" spans="1:24" ht="42.75" x14ac:dyDescent="0.2">
      <c r="A39" s="1">
        <f t="shared" ref="A39:A102" si="0">A38+1</f>
        <v>3</v>
      </c>
      <c r="B39" s="1">
        <v>11728</v>
      </c>
      <c r="C39" s="1" t="s">
        <v>144</v>
      </c>
      <c r="D39" s="1" t="s">
        <v>27</v>
      </c>
      <c r="E39" s="3" t="s">
        <v>28</v>
      </c>
      <c r="F39" s="1" t="s">
        <v>29</v>
      </c>
      <c r="G39" s="1" t="s">
        <v>32</v>
      </c>
      <c r="H39" s="4">
        <v>43868</v>
      </c>
      <c r="I39" s="1" t="s">
        <v>24</v>
      </c>
      <c r="J39" s="19">
        <v>8.14</v>
      </c>
      <c r="K39" s="4">
        <v>43868</v>
      </c>
      <c r="L39" s="19">
        <v>19.57</v>
      </c>
      <c r="M39" s="1">
        <v>11</v>
      </c>
      <c r="N39" s="1">
        <v>3</v>
      </c>
      <c r="O39" s="1" t="s">
        <v>25</v>
      </c>
      <c r="P39" s="1" t="s">
        <v>25</v>
      </c>
      <c r="Q39" s="22"/>
    </row>
    <row r="40" spans="1:24" ht="28.5" x14ac:dyDescent="0.2">
      <c r="A40" s="1">
        <f t="shared" si="0"/>
        <v>4</v>
      </c>
      <c r="B40" s="1">
        <v>15755</v>
      </c>
      <c r="C40" s="1" t="s">
        <v>177</v>
      </c>
      <c r="D40" s="1" t="s">
        <v>27</v>
      </c>
      <c r="E40" s="3" t="s">
        <v>47</v>
      </c>
      <c r="F40" s="1" t="s">
        <v>29</v>
      </c>
      <c r="G40" s="1" t="s">
        <v>32</v>
      </c>
      <c r="H40" s="4">
        <v>43868</v>
      </c>
      <c r="I40" s="1" t="s">
        <v>24</v>
      </c>
      <c r="J40" s="19">
        <v>8.08</v>
      </c>
      <c r="K40" s="4">
        <v>43868</v>
      </c>
      <c r="L40" s="19">
        <v>19.57</v>
      </c>
      <c r="M40" s="1">
        <v>11</v>
      </c>
      <c r="N40" s="1">
        <v>3</v>
      </c>
      <c r="O40" s="1" t="s">
        <v>25</v>
      </c>
      <c r="P40" s="1" t="s">
        <v>25</v>
      </c>
      <c r="Q40" s="22"/>
    </row>
    <row r="41" spans="1:24" ht="28.5" x14ac:dyDescent="0.2">
      <c r="A41" s="1">
        <f t="shared" si="0"/>
        <v>5</v>
      </c>
      <c r="B41" s="1">
        <v>965</v>
      </c>
      <c r="C41" s="1" t="s">
        <v>54</v>
      </c>
      <c r="D41" s="1" t="s">
        <v>27</v>
      </c>
      <c r="E41" s="3" t="s">
        <v>47</v>
      </c>
      <c r="F41" s="1" t="s">
        <v>29</v>
      </c>
      <c r="G41" s="1" t="s">
        <v>30</v>
      </c>
      <c r="H41" s="4">
        <v>43868</v>
      </c>
      <c r="I41" s="1" t="s">
        <v>24</v>
      </c>
      <c r="J41" s="19">
        <v>8.0500000000000007</v>
      </c>
      <c r="K41" s="4">
        <v>43868</v>
      </c>
      <c r="L41" s="19">
        <v>19.579999999999998</v>
      </c>
      <c r="M41" s="1">
        <v>11</v>
      </c>
      <c r="N41" s="1">
        <v>3</v>
      </c>
      <c r="O41" s="1" t="s">
        <v>25</v>
      </c>
      <c r="P41" s="1" t="s">
        <v>25</v>
      </c>
      <c r="Q41" s="22"/>
    </row>
    <row r="42" spans="1:24" ht="28.5" x14ac:dyDescent="0.2">
      <c r="A42" s="1">
        <f t="shared" si="0"/>
        <v>6</v>
      </c>
      <c r="B42" s="1">
        <v>927</v>
      </c>
      <c r="C42" s="1" t="s">
        <v>49</v>
      </c>
      <c r="D42" s="1" t="s">
        <v>27</v>
      </c>
      <c r="E42" s="3" t="s">
        <v>36</v>
      </c>
      <c r="F42" s="1" t="s">
        <v>29</v>
      </c>
      <c r="G42" s="1" t="s">
        <v>30</v>
      </c>
      <c r="H42" s="4">
        <v>43868</v>
      </c>
      <c r="I42" s="1" t="s">
        <v>24</v>
      </c>
      <c r="J42" s="19">
        <v>8.02</v>
      </c>
      <c r="K42" s="4">
        <v>43868</v>
      </c>
      <c r="L42" s="19">
        <v>19.579999999999998</v>
      </c>
      <c r="M42" s="1">
        <v>11</v>
      </c>
      <c r="N42" s="1">
        <v>3</v>
      </c>
      <c r="O42" s="1" t="s">
        <v>33</v>
      </c>
      <c r="P42" s="1" t="s">
        <v>25</v>
      </c>
      <c r="Q42" s="22"/>
    </row>
    <row r="43" spans="1:24" ht="42.75" x14ac:dyDescent="0.2">
      <c r="A43" s="1">
        <f t="shared" si="0"/>
        <v>7</v>
      </c>
      <c r="B43" s="1">
        <v>226</v>
      </c>
      <c r="C43" s="1" t="s">
        <v>31</v>
      </c>
      <c r="D43" s="1" t="s">
        <v>27</v>
      </c>
      <c r="E43" s="3" t="s">
        <v>28</v>
      </c>
      <c r="F43" s="1" t="s">
        <v>29</v>
      </c>
      <c r="G43" s="1" t="s">
        <v>32</v>
      </c>
      <c r="H43" s="4">
        <v>43868</v>
      </c>
      <c r="I43" s="1" t="s">
        <v>24</v>
      </c>
      <c r="J43" s="19">
        <v>8.09</v>
      </c>
      <c r="K43" s="4">
        <v>43868</v>
      </c>
      <c r="L43" s="19">
        <v>20</v>
      </c>
      <c r="M43" s="1">
        <v>11</v>
      </c>
      <c r="N43" s="1">
        <v>3</v>
      </c>
      <c r="O43" s="1" t="s">
        <v>25</v>
      </c>
      <c r="P43" s="1" t="s">
        <v>33</v>
      </c>
      <c r="Q43" s="22"/>
    </row>
    <row r="44" spans="1:24" x14ac:dyDescent="0.2">
      <c r="A44" s="1">
        <f t="shared" si="0"/>
        <v>8</v>
      </c>
      <c r="B44" s="1">
        <v>14476</v>
      </c>
      <c r="C44" s="1" t="s">
        <v>168</v>
      </c>
      <c r="D44" s="1" t="s">
        <v>20</v>
      </c>
      <c r="E44" s="3" t="s">
        <v>126</v>
      </c>
      <c r="F44" s="1" t="s">
        <v>52</v>
      </c>
      <c r="G44" s="1" t="s">
        <v>127</v>
      </c>
      <c r="H44" s="4">
        <v>43868</v>
      </c>
      <c r="I44" s="1" t="s">
        <v>24</v>
      </c>
      <c r="J44" s="19">
        <v>8.11</v>
      </c>
      <c r="K44" s="4">
        <v>43868</v>
      </c>
      <c r="L44" s="19">
        <v>20.05</v>
      </c>
      <c r="M44" s="1">
        <v>11</v>
      </c>
      <c r="N44" s="1">
        <v>3</v>
      </c>
      <c r="O44" s="1" t="s">
        <v>25</v>
      </c>
      <c r="P44" s="1" t="s">
        <v>25</v>
      </c>
      <c r="Q44" s="22"/>
    </row>
    <row r="45" spans="1:24" x14ac:dyDescent="0.2">
      <c r="A45" s="1">
        <f t="shared" si="0"/>
        <v>9</v>
      </c>
      <c r="B45" s="1">
        <v>9169</v>
      </c>
      <c r="C45" s="40" t="s">
        <v>135</v>
      </c>
      <c r="D45" s="1" t="s">
        <v>20</v>
      </c>
      <c r="E45" s="3" t="s">
        <v>62</v>
      </c>
      <c r="F45" s="1" t="s">
        <v>52</v>
      </c>
      <c r="G45" s="1" t="s">
        <v>67</v>
      </c>
      <c r="H45" s="4">
        <v>43868</v>
      </c>
      <c r="I45" s="1" t="s">
        <v>24</v>
      </c>
      <c r="J45" s="19">
        <v>8.0500000000000007</v>
      </c>
      <c r="K45" s="4">
        <v>43868</v>
      </c>
      <c r="L45" s="19">
        <v>20</v>
      </c>
      <c r="M45" s="1">
        <v>11</v>
      </c>
      <c r="N45" s="1">
        <v>3</v>
      </c>
      <c r="O45" s="1" t="s">
        <v>33</v>
      </c>
      <c r="P45" s="1" t="s">
        <v>25</v>
      </c>
      <c r="Q45" s="22"/>
    </row>
    <row r="46" spans="1:24" ht="28.5" x14ac:dyDescent="0.2">
      <c r="A46" s="1">
        <f t="shared" si="0"/>
        <v>10</v>
      </c>
      <c r="B46" s="1">
        <v>907</v>
      </c>
      <c r="C46" s="1" t="s">
        <v>46</v>
      </c>
      <c r="D46" s="1" t="s">
        <v>27</v>
      </c>
      <c r="E46" s="3" t="s">
        <v>47</v>
      </c>
      <c r="F46" s="1" t="s">
        <v>29</v>
      </c>
      <c r="G46" s="1" t="s">
        <v>48</v>
      </c>
      <c r="H46" s="4">
        <v>43868</v>
      </c>
      <c r="I46" s="1" t="s">
        <v>24</v>
      </c>
      <c r="J46" s="19">
        <v>7.57</v>
      </c>
      <c r="K46" s="4">
        <v>43868</v>
      </c>
      <c r="L46" s="19">
        <v>19.54</v>
      </c>
      <c r="M46" s="1">
        <v>11</v>
      </c>
      <c r="N46" s="1">
        <v>3</v>
      </c>
      <c r="O46" s="1" t="s">
        <v>25</v>
      </c>
      <c r="P46" s="1" t="s">
        <v>25</v>
      </c>
      <c r="Q46" s="22"/>
    </row>
    <row r="47" spans="1:24" x14ac:dyDescent="0.2">
      <c r="A47" s="1">
        <f t="shared" si="0"/>
        <v>11</v>
      </c>
      <c r="B47" s="1">
        <v>1387</v>
      </c>
      <c r="C47" s="1" t="s">
        <v>59</v>
      </c>
      <c r="D47" s="1" t="s">
        <v>20</v>
      </c>
      <c r="E47" s="3" t="s">
        <v>60</v>
      </c>
      <c r="F47" s="1" t="s">
        <v>52</v>
      </c>
      <c r="G47" s="1" t="s">
        <v>23</v>
      </c>
      <c r="H47" s="4">
        <v>43868</v>
      </c>
      <c r="I47" s="1" t="s">
        <v>24</v>
      </c>
      <c r="J47" s="19">
        <v>7.57</v>
      </c>
      <c r="K47" s="4">
        <v>43868</v>
      </c>
      <c r="L47" s="19">
        <v>19.559999999999999</v>
      </c>
      <c r="M47" s="1">
        <v>11</v>
      </c>
      <c r="N47" s="1">
        <v>3</v>
      </c>
      <c r="O47" s="1" t="s">
        <v>25</v>
      </c>
      <c r="P47" s="1" t="s">
        <v>25</v>
      </c>
      <c r="Q47" s="22"/>
    </row>
    <row r="48" spans="1:24" x14ac:dyDescent="0.2">
      <c r="A48" s="1">
        <f t="shared" si="0"/>
        <v>12</v>
      </c>
      <c r="B48" s="1">
        <v>15805</v>
      </c>
      <c r="C48" s="1" t="s">
        <v>178</v>
      </c>
      <c r="D48" s="1" t="s">
        <v>20</v>
      </c>
      <c r="E48" s="3" t="s">
        <v>62</v>
      </c>
      <c r="F48" s="1" t="s">
        <v>52</v>
      </c>
      <c r="G48" s="1" t="s">
        <v>67</v>
      </c>
      <c r="H48" s="4">
        <v>43868</v>
      </c>
      <c r="I48" s="1" t="s">
        <v>24</v>
      </c>
      <c r="J48" s="19">
        <v>8.0399999999999991</v>
      </c>
      <c r="K48" s="4">
        <v>43868</v>
      </c>
      <c r="L48" s="19">
        <v>20.03</v>
      </c>
      <c r="M48" s="1">
        <v>11</v>
      </c>
      <c r="N48" s="1">
        <v>3</v>
      </c>
      <c r="O48" s="1" t="s">
        <v>25</v>
      </c>
      <c r="P48" s="1" t="s">
        <v>25</v>
      </c>
      <c r="Q48" s="22"/>
    </row>
    <row r="49" spans="1:17" x14ac:dyDescent="0.2">
      <c r="A49" s="1">
        <f t="shared" si="0"/>
        <v>13</v>
      </c>
      <c r="B49" s="1">
        <v>9537</v>
      </c>
      <c r="C49" s="1" t="s">
        <v>140</v>
      </c>
      <c r="D49" s="1" t="s">
        <v>20</v>
      </c>
      <c r="E49" s="3" t="s">
        <v>141</v>
      </c>
      <c r="F49" s="1" t="s">
        <v>52</v>
      </c>
      <c r="G49" s="1" t="s">
        <v>127</v>
      </c>
      <c r="H49" s="4">
        <v>43868</v>
      </c>
      <c r="I49" s="1" t="s">
        <v>24</v>
      </c>
      <c r="J49" s="19">
        <v>8.07</v>
      </c>
      <c r="K49" s="4">
        <v>43868</v>
      </c>
      <c r="L49" s="19">
        <v>20.079999999999998</v>
      </c>
      <c r="M49" s="1">
        <v>12</v>
      </c>
      <c r="N49" s="1">
        <v>3</v>
      </c>
      <c r="O49" s="1" t="s">
        <v>25</v>
      </c>
      <c r="P49" s="1" t="s">
        <v>25</v>
      </c>
      <c r="Q49" s="22"/>
    </row>
    <row r="50" spans="1:17" x14ac:dyDescent="0.2">
      <c r="A50" s="1">
        <f t="shared" si="0"/>
        <v>14</v>
      </c>
      <c r="B50" s="1">
        <v>5330</v>
      </c>
      <c r="C50" s="40" t="s">
        <v>104</v>
      </c>
      <c r="D50" s="1" t="s">
        <v>20</v>
      </c>
      <c r="E50" s="3" t="s">
        <v>62</v>
      </c>
      <c r="F50" s="1" t="s">
        <v>52</v>
      </c>
      <c r="G50" s="1" t="s">
        <v>67</v>
      </c>
      <c r="H50" s="4">
        <v>43868</v>
      </c>
      <c r="I50" s="1" t="s">
        <v>24</v>
      </c>
      <c r="J50" s="19">
        <v>7.57</v>
      </c>
      <c r="K50" s="4">
        <v>43868</v>
      </c>
      <c r="L50" s="19">
        <v>19.59</v>
      </c>
      <c r="M50" s="1">
        <v>12</v>
      </c>
      <c r="N50" s="1">
        <v>3</v>
      </c>
      <c r="O50" s="1" t="s">
        <v>25</v>
      </c>
      <c r="P50" s="1" t="s">
        <v>25</v>
      </c>
      <c r="Q50" s="22"/>
    </row>
    <row r="51" spans="1:17" ht="42.75" x14ac:dyDescent="0.2">
      <c r="A51" s="1">
        <f t="shared" si="0"/>
        <v>15</v>
      </c>
      <c r="B51" s="1">
        <v>13621</v>
      </c>
      <c r="C51" s="1" t="s">
        <v>158</v>
      </c>
      <c r="D51" s="1" t="s">
        <v>35</v>
      </c>
      <c r="E51" s="3" t="s">
        <v>28</v>
      </c>
      <c r="F51" s="1" t="s">
        <v>29</v>
      </c>
      <c r="G51" s="1" t="s">
        <v>37</v>
      </c>
      <c r="H51" s="4">
        <v>43868</v>
      </c>
      <c r="I51" s="1" t="s">
        <v>24</v>
      </c>
      <c r="J51" s="19">
        <v>8</v>
      </c>
      <c r="K51" s="4">
        <v>43868</v>
      </c>
      <c r="L51" s="19">
        <v>20.02</v>
      </c>
      <c r="M51" s="1">
        <v>12</v>
      </c>
      <c r="N51" s="1">
        <v>3</v>
      </c>
      <c r="O51" s="1" t="s">
        <v>25</v>
      </c>
      <c r="P51" s="1" t="s">
        <v>25</v>
      </c>
      <c r="Q51" s="22"/>
    </row>
    <row r="52" spans="1:17" ht="42.75" x14ac:dyDescent="0.2">
      <c r="A52" s="1">
        <f t="shared" si="0"/>
        <v>16</v>
      </c>
      <c r="B52" s="1">
        <v>6463</v>
      </c>
      <c r="C52" s="40" t="s">
        <v>111</v>
      </c>
      <c r="D52" s="1" t="s">
        <v>35</v>
      </c>
      <c r="E52" s="3" t="s">
        <v>28</v>
      </c>
      <c r="F52" s="1" t="s">
        <v>29</v>
      </c>
      <c r="G52" s="1" t="s">
        <v>110</v>
      </c>
      <c r="H52" s="4">
        <v>43868</v>
      </c>
      <c r="I52" s="1" t="s">
        <v>24</v>
      </c>
      <c r="J52" s="19">
        <v>8</v>
      </c>
      <c r="K52" s="4">
        <v>43868</v>
      </c>
      <c r="L52" s="19">
        <v>20.03</v>
      </c>
      <c r="M52" s="1">
        <v>12</v>
      </c>
      <c r="N52" s="1">
        <v>3</v>
      </c>
      <c r="O52" s="1" t="s">
        <v>25</v>
      </c>
      <c r="P52" s="1" t="s">
        <v>25</v>
      </c>
      <c r="Q52" s="22"/>
    </row>
    <row r="53" spans="1:17" x14ac:dyDescent="0.2">
      <c r="A53" s="1">
        <f t="shared" si="0"/>
        <v>17</v>
      </c>
      <c r="B53" s="1">
        <v>7431</v>
      </c>
      <c r="C53" s="40" t="s">
        <v>124</v>
      </c>
      <c r="D53" s="1" t="s">
        <v>20</v>
      </c>
      <c r="E53" s="3" t="s">
        <v>62</v>
      </c>
      <c r="F53" s="1" t="s">
        <v>52</v>
      </c>
      <c r="G53" s="1" t="s">
        <v>67</v>
      </c>
      <c r="H53" s="4">
        <v>43868</v>
      </c>
      <c r="I53" s="1" t="s">
        <v>24</v>
      </c>
      <c r="J53" s="19">
        <v>7.54</v>
      </c>
      <c r="K53" s="4">
        <v>43868</v>
      </c>
      <c r="L53" s="19">
        <v>19.579999999999998</v>
      </c>
      <c r="M53" s="1">
        <v>12</v>
      </c>
      <c r="N53" s="1">
        <v>3</v>
      </c>
      <c r="O53" s="1" t="s">
        <v>25</v>
      </c>
      <c r="P53" s="1" t="s">
        <v>25</v>
      </c>
      <c r="Q53" s="22"/>
    </row>
    <row r="54" spans="1:17" ht="28.5" x14ac:dyDescent="0.2">
      <c r="A54" s="1">
        <f t="shared" si="0"/>
        <v>18</v>
      </c>
      <c r="B54" s="1">
        <v>695</v>
      </c>
      <c r="C54" s="1" t="s">
        <v>44</v>
      </c>
      <c r="D54" s="1" t="s">
        <v>39</v>
      </c>
      <c r="E54" s="3" t="s">
        <v>36</v>
      </c>
      <c r="F54" s="1" t="s">
        <v>29</v>
      </c>
      <c r="G54" s="1" t="s">
        <v>45</v>
      </c>
      <c r="H54" s="4">
        <v>43868</v>
      </c>
      <c r="I54" s="1" t="s">
        <v>24</v>
      </c>
      <c r="J54" s="19">
        <v>7.53</v>
      </c>
      <c r="K54" s="4">
        <v>43868</v>
      </c>
      <c r="L54" s="19">
        <v>19.579999999999998</v>
      </c>
      <c r="M54" s="1">
        <v>12</v>
      </c>
      <c r="N54" s="1">
        <v>3</v>
      </c>
      <c r="O54" s="1" t="s">
        <v>25</v>
      </c>
      <c r="P54" s="1" t="s">
        <v>25</v>
      </c>
      <c r="Q54" s="22"/>
    </row>
    <row r="55" spans="1:17" ht="28.5" x14ac:dyDescent="0.2">
      <c r="A55" s="1">
        <f t="shared" si="0"/>
        <v>19</v>
      </c>
      <c r="B55" s="1">
        <v>15813</v>
      </c>
      <c r="C55" s="1" t="s">
        <v>181</v>
      </c>
      <c r="D55" s="1" t="s">
        <v>20</v>
      </c>
      <c r="E55" s="3" t="s">
        <v>182</v>
      </c>
      <c r="F55" s="1" t="s">
        <v>52</v>
      </c>
      <c r="G55" s="1" t="s">
        <v>67</v>
      </c>
      <c r="H55" s="4">
        <v>43868</v>
      </c>
      <c r="I55" s="1" t="s">
        <v>24</v>
      </c>
      <c r="J55" s="19">
        <v>7.52</v>
      </c>
      <c r="K55" s="4">
        <v>43868</v>
      </c>
      <c r="L55" s="19">
        <v>19.579999999999998</v>
      </c>
      <c r="M55" s="1">
        <v>12</v>
      </c>
      <c r="N55" s="1">
        <v>3</v>
      </c>
      <c r="O55" s="1" t="s">
        <v>25</v>
      </c>
      <c r="P55" s="1" t="s">
        <v>25</v>
      </c>
      <c r="Q55" s="22"/>
    </row>
    <row r="56" spans="1:17" ht="28.5" x14ac:dyDescent="0.2">
      <c r="A56" s="1">
        <f t="shared" si="0"/>
        <v>20</v>
      </c>
      <c r="B56" s="1">
        <v>16122</v>
      </c>
      <c r="C56" s="1" t="s">
        <v>188</v>
      </c>
      <c r="D56" s="1" t="s">
        <v>39</v>
      </c>
      <c r="E56" s="3" t="s">
        <v>47</v>
      </c>
      <c r="F56" s="1" t="s">
        <v>29</v>
      </c>
      <c r="G56" s="1" t="s">
        <v>40</v>
      </c>
      <c r="H56" s="4">
        <v>43868</v>
      </c>
      <c r="I56" s="1" t="s">
        <v>24</v>
      </c>
      <c r="J56" s="19">
        <v>7.5</v>
      </c>
      <c r="K56" s="4">
        <v>43868</v>
      </c>
      <c r="L56" s="19">
        <v>19.559999999999999</v>
      </c>
      <c r="M56" s="1">
        <v>12</v>
      </c>
      <c r="N56" s="1">
        <v>3</v>
      </c>
      <c r="O56" s="1" t="s">
        <v>25</v>
      </c>
      <c r="P56" s="1" t="s">
        <v>25</v>
      </c>
      <c r="Q56" s="22"/>
    </row>
    <row r="57" spans="1:17" ht="28.5" x14ac:dyDescent="0.2">
      <c r="A57" s="1">
        <f t="shared" si="0"/>
        <v>21</v>
      </c>
      <c r="B57" s="1">
        <v>6501</v>
      </c>
      <c r="C57" s="40" t="s">
        <v>112</v>
      </c>
      <c r="D57" s="1" t="s">
        <v>27</v>
      </c>
      <c r="E57" s="3" t="s">
        <v>47</v>
      </c>
      <c r="F57" s="1" t="s">
        <v>29</v>
      </c>
      <c r="G57" s="1" t="s">
        <v>113</v>
      </c>
      <c r="H57" s="4">
        <v>43868</v>
      </c>
      <c r="I57" s="1" t="s">
        <v>24</v>
      </c>
      <c r="J57" s="19">
        <v>7.51</v>
      </c>
      <c r="K57" s="4">
        <v>43868</v>
      </c>
      <c r="L57" s="19">
        <v>19.579999999999998</v>
      </c>
      <c r="M57" s="1">
        <v>12</v>
      </c>
      <c r="N57" s="1">
        <v>3</v>
      </c>
      <c r="O57" s="1" t="s">
        <v>25</v>
      </c>
      <c r="P57" s="1" t="s">
        <v>25</v>
      </c>
      <c r="Q57" s="22"/>
    </row>
    <row r="58" spans="1:17" ht="42.75" x14ac:dyDescent="0.2">
      <c r="A58" s="1">
        <f t="shared" si="0"/>
        <v>22</v>
      </c>
      <c r="B58" s="1">
        <v>443</v>
      </c>
      <c r="C58" s="1" t="s">
        <v>38</v>
      </c>
      <c r="D58" s="1" t="s">
        <v>39</v>
      </c>
      <c r="E58" s="3" t="s">
        <v>28</v>
      </c>
      <c r="F58" s="1" t="s">
        <v>29</v>
      </c>
      <c r="G58" s="1" t="s">
        <v>40</v>
      </c>
      <c r="H58" s="4">
        <v>43868</v>
      </c>
      <c r="I58" s="1" t="s">
        <v>24</v>
      </c>
      <c r="J58" s="19">
        <v>7.52</v>
      </c>
      <c r="K58" s="4">
        <v>43868</v>
      </c>
      <c r="L58" s="19">
        <v>19.59</v>
      </c>
      <c r="M58" s="1">
        <v>12</v>
      </c>
      <c r="N58" s="1">
        <v>3</v>
      </c>
      <c r="O58" s="1" t="s">
        <v>25</v>
      </c>
      <c r="P58" s="1" t="s">
        <v>25</v>
      </c>
      <c r="Q58" s="22"/>
    </row>
    <row r="59" spans="1:17" ht="28.5" x14ac:dyDescent="0.2">
      <c r="A59" s="1">
        <f t="shared" si="0"/>
        <v>23</v>
      </c>
      <c r="B59" s="1">
        <v>14449</v>
      </c>
      <c r="C59" s="1" t="s">
        <v>167</v>
      </c>
      <c r="D59" s="1" t="s">
        <v>20</v>
      </c>
      <c r="E59" s="3" t="s">
        <v>47</v>
      </c>
      <c r="F59" s="1" t="s">
        <v>52</v>
      </c>
      <c r="G59" s="1" t="s">
        <v>67</v>
      </c>
      <c r="H59" s="4">
        <v>43868</v>
      </c>
      <c r="I59" s="1" t="s">
        <v>24</v>
      </c>
      <c r="J59" s="19">
        <v>7.5</v>
      </c>
      <c r="K59" s="4">
        <v>43868</v>
      </c>
      <c r="L59" s="19">
        <v>19.579999999999998</v>
      </c>
      <c r="M59" s="1">
        <v>12</v>
      </c>
      <c r="N59" s="1">
        <v>3</v>
      </c>
      <c r="O59" s="1" t="s">
        <v>25</v>
      </c>
      <c r="P59" s="1" t="s">
        <v>25</v>
      </c>
      <c r="Q59" s="22"/>
    </row>
    <row r="60" spans="1:17" ht="28.5" x14ac:dyDescent="0.2">
      <c r="A60" s="1">
        <f t="shared" si="0"/>
        <v>24</v>
      </c>
      <c r="B60" s="1">
        <v>2660</v>
      </c>
      <c r="C60" s="41" t="s">
        <v>88</v>
      </c>
      <c r="D60" s="1" t="s">
        <v>35</v>
      </c>
      <c r="E60" s="3" t="s">
        <v>47</v>
      </c>
      <c r="F60" s="1" t="s">
        <v>29</v>
      </c>
      <c r="G60" s="1" t="s">
        <v>89</v>
      </c>
      <c r="H60" s="4">
        <v>43868</v>
      </c>
      <c r="I60" s="1" t="s">
        <v>24</v>
      </c>
      <c r="J60" s="19">
        <v>7.47</v>
      </c>
      <c r="K60" s="4">
        <v>43868</v>
      </c>
      <c r="L60" s="19">
        <v>19.55</v>
      </c>
      <c r="M60" s="1">
        <v>12</v>
      </c>
      <c r="N60" s="1">
        <v>3</v>
      </c>
      <c r="O60" s="1" t="s">
        <v>25</v>
      </c>
      <c r="P60" s="1" t="s">
        <v>25</v>
      </c>
      <c r="Q60" s="22"/>
    </row>
    <row r="61" spans="1:17" ht="28.5" x14ac:dyDescent="0.2">
      <c r="A61" s="1">
        <f t="shared" si="0"/>
        <v>25</v>
      </c>
      <c r="B61" s="1">
        <v>1664</v>
      </c>
      <c r="C61" s="1" t="s">
        <v>68</v>
      </c>
      <c r="D61" s="1" t="s">
        <v>20</v>
      </c>
      <c r="E61" s="3" t="s">
        <v>69</v>
      </c>
      <c r="F61" s="1" t="s">
        <v>52</v>
      </c>
      <c r="G61" s="1" t="s">
        <v>67</v>
      </c>
      <c r="H61" s="4">
        <v>43868</v>
      </c>
      <c r="I61" s="1" t="s">
        <v>24</v>
      </c>
      <c r="J61" s="19">
        <v>7.5</v>
      </c>
      <c r="K61" s="4">
        <v>43868</v>
      </c>
      <c r="L61" s="19">
        <v>19.59</v>
      </c>
      <c r="M61" s="1">
        <v>12</v>
      </c>
      <c r="N61" s="1">
        <v>3</v>
      </c>
      <c r="O61" s="1" t="s">
        <v>25</v>
      </c>
      <c r="P61" s="1" t="s">
        <v>25</v>
      </c>
      <c r="Q61" s="22"/>
    </row>
    <row r="62" spans="1:17" x14ac:dyDescent="0.2">
      <c r="A62" s="1">
        <f t="shared" si="0"/>
        <v>26</v>
      </c>
      <c r="B62" s="1">
        <v>15669</v>
      </c>
      <c r="C62" s="1" t="s">
        <v>176</v>
      </c>
      <c r="D62" s="1" t="s">
        <v>39</v>
      </c>
      <c r="E62" s="3" t="s">
        <v>60</v>
      </c>
      <c r="F62" s="1" t="s">
        <v>29</v>
      </c>
      <c r="G62" s="1" t="s">
        <v>23</v>
      </c>
      <c r="H62" s="4">
        <v>43868</v>
      </c>
      <c r="I62" s="1" t="s">
        <v>24</v>
      </c>
      <c r="J62" s="19">
        <v>7.47</v>
      </c>
      <c r="K62" s="4">
        <v>43868</v>
      </c>
      <c r="L62" s="19">
        <v>19.579999999999998</v>
      </c>
      <c r="M62" s="1">
        <v>12</v>
      </c>
      <c r="N62" s="1">
        <v>3</v>
      </c>
      <c r="O62" s="1" t="s">
        <v>25</v>
      </c>
      <c r="P62" s="1" t="s">
        <v>25</v>
      </c>
      <c r="Q62" s="22"/>
    </row>
    <row r="63" spans="1:17" ht="28.5" x14ac:dyDescent="0.2">
      <c r="A63" s="1">
        <f t="shared" si="0"/>
        <v>27</v>
      </c>
      <c r="B63" s="1">
        <v>938</v>
      </c>
      <c r="C63" s="1" t="s">
        <v>50</v>
      </c>
      <c r="D63" s="1" t="s">
        <v>20</v>
      </c>
      <c r="E63" s="3" t="s">
        <v>51</v>
      </c>
      <c r="F63" s="1" t="s">
        <v>52</v>
      </c>
      <c r="G63" s="1" t="s">
        <v>53</v>
      </c>
      <c r="H63" s="4">
        <v>43868</v>
      </c>
      <c r="I63" s="1" t="s">
        <v>24</v>
      </c>
      <c r="J63" s="19">
        <v>7.46</v>
      </c>
      <c r="K63" s="4">
        <v>43868</v>
      </c>
      <c r="L63" s="19">
        <v>19.59</v>
      </c>
      <c r="M63" s="1">
        <v>12</v>
      </c>
      <c r="N63" s="1">
        <v>3</v>
      </c>
      <c r="O63" s="1" t="s">
        <v>25</v>
      </c>
      <c r="P63" s="1" t="s">
        <v>25</v>
      </c>
      <c r="Q63" s="22"/>
    </row>
    <row r="64" spans="1:17" ht="28.5" x14ac:dyDescent="0.2">
      <c r="A64" s="1">
        <f t="shared" si="0"/>
        <v>28</v>
      </c>
      <c r="B64" s="1">
        <v>2197</v>
      </c>
      <c r="C64" s="41" t="s">
        <v>77</v>
      </c>
      <c r="D64" s="1" t="s">
        <v>78</v>
      </c>
      <c r="E64" s="3" t="s">
        <v>79</v>
      </c>
      <c r="F64" s="1" t="s">
        <v>80</v>
      </c>
      <c r="G64" s="1" t="s">
        <v>23</v>
      </c>
      <c r="H64" s="4">
        <v>43868</v>
      </c>
      <c r="I64" s="1" t="s">
        <v>24</v>
      </c>
      <c r="J64" s="19">
        <v>7.46</v>
      </c>
      <c r="K64" s="4">
        <v>43868</v>
      </c>
      <c r="L64" s="19">
        <v>19.59</v>
      </c>
      <c r="M64" s="1">
        <v>12</v>
      </c>
      <c r="N64" s="1">
        <v>3</v>
      </c>
      <c r="O64" s="1" t="s">
        <v>25</v>
      </c>
      <c r="P64" s="1" t="s">
        <v>25</v>
      </c>
      <c r="Q64" s="22"/>
    </row>
    <row r="65" spans="1:17" ht="28.5" x14ac:dyDescent="0.2">
      <c r="A65" s="1">
        <f t="shared" si="0"/>
        <v>29</v>
      </c>
      <c r="B65" s="1">
        <v>14290</v>
      </c>
      <c r="C65" s="1" t="s">
        <v>165</v>
      </c>
      <c r="D65" s="1" t="s">
        <v>35</v>
      </c>
      <c r="E65" s="3" t="s">
        <v>47</v>
      </c>
      <c r="F65" s="1" t="s">
        <v>29</v>
      </c>
      <c r="G65" s="1" t="s">
        <v>89</v>
      </c>
      <c r="H65" s="4">
        <v>43868</v>
      </c>
      <c r="I65" s="1" t="s">
        <v>24</v>
      </c>
      <c r="J65" s="19">
        <v>7.41</v>
      </c>
      <c r="K65" s="4">
        <v>43868</v>
      </c>
      <c r="L65" s="19">
        <v>19.54</v>
      </c>
      <c r="M65" s="1">
        <v>12</v>
      </c>
      <c r="N65" s="1">
        <v>3</v>
      </c>
      <c r="O65" s="1" t="s">
        <v>25</v>
      </c>
      <c r="P65" s="1" t="s">
        <v>33</v>
      </c>
      <c r="Q65" s="22"/>
    </row>
    <row r="66" spans="1:17" x14ac:dyDescent="0.2">
      <c r="A66" s="1">
        <f t="shared" si="0"/>
        <v>30</v>
      </c>
      <c r="B66" s="1">
        <v>1629</v>
      </c>
      <c r="C66" s="1" t="s">
        <v>64</v>
      </c>
      <c r="D66" s="1" t="s">
        <v>20</v>
      </c>
      <c r="E66" s="3" t="s">
        <v>65</v>
      </c>
      <c r="F66" s="1" t="s">
        <v>52</v>
      </c>
      <c r="G66" s="1" t="s">
        <v>63</v>
      </c>
      <c r="H66" s="4">
        <v>43868</v>
      </c>
      <c r="I66" s="1" t="s">
        <v>24</v>
      </c>
      <c r="J66" s="19">
        <v>7.43</v>
      </c>
      <c r="K66" s="4">
        <v>43868</v>
      </c>
      <c r="L66" s="19">
        <v>19.579999999999998</v>
      </c>
      <c r="M66" s="1">
        <v>12</v>
      </c>
      <c r="N66" s="1">
        <v>3</v>
      </c>
      <c r="O66" s="1" t="s">
        <v>25</v>
      </c>
      <c r="P66" s="1" t="s">
        <v>25</v>
      </c>
      <c r="Q66" s="22"/>
    </row>
    <row r="67" spans="1:17" ht="42.75" x14ac:dyDescent="0.2">
      <c r="A67" s="1">
        <f t="shared" si="0"/>
        <v>31</v>
      </c>
      <c r="B67" s="1">
        <v>4320</v>
      </c>
      <c r="C67" s="41" t="s">
        <v>99</v>
      </c>
      <c r="D67" s="1" t="s">
        <v>35</v>
      </c>
      <c r="E67" s="3" t="s">
        <v>28</v>
      </c>
      <c r="F67" s="1" t="s">
        <v>29</v>
      </c>
      <c r="G67" s="1" t="s">
        <v>37</v>
      </c>
      <c r="H67" s="4">
        <v>43868</v>
      </c>
      <c r="I67" s="1" t="s">
        <v>24</v>
      </c>
      <c r="J67" s="19">
        <v>7.44</v>
      </c>
      <c r="K67" s="4">
        <v>43868</v>
      </c>
      <c r="L67" s="19">
        <v>19.59</v>
      </c>
      <c r="M67" s="1">
        <v>12</v>
      </c>
      <c r="N67" s="1">
        <v>3</v>
      </c>
      <c r="O67" s="1" t="s">
        <v>25</v>
      </c>
      <c r="P67" s="1" t="s">
        <v>25</v>
      </c>
      <c r="Q67" s="22"/>
    </row>
    <row r="68" spans="1:17" x14ac:dyDescent="0.2">
      <c r="A68" s="1">
        <f t="shared" si="0"/>
        <v>32</v>
      </c>
      <c r="B68" s="1">
        <v>14076</v>
      </c>
      <c r="C68" s="1" t="s">
        <v>162</v>
      </c>
      <c r="D68" s="1" t="s">
        <v>163</v>
      </c>
      <c r="E68" s="3" t="s">
        <v>164</v>
      </c>
      <c r="F68" s="1" t="s">
        <v>84</v>
      </c>
      <c r="G68" s="1" t="s">
        <v>23</v>
      </c>
      <c r="H68" s="4">
        <v>43868</v>
      </c>
      <c r="I68" s="1" t="s">
        <v>24</v>
      </c>
      <c r="J68" s="19">
        <v>7.44</v>
      </c>
      <c r="K68" s="4">
        <v>43868</v>
      </c>
      <c r="L68" s="19">
        <v>19.59</v>
      </c>
      <c r="M68" s="1">
        <v>12</v>
      </c>
      <c r="N68" s="1">
        <v>3</v>
      </c>
      <c r="O68" s="1" t="s">
        <v>25</v>
      </c>
      <c r="P68" s="1" t="s">
        <v>25</v>
      </c>
      <c r="Q68" s="22"/>
    </row>
    <row r="69" spans="1:17" ht="28.5" x14ac:dyDescent="0.2">
      <c r="A69" s="1">
        <f t="shared" si="0"/>
        <v>33</v>
      </c>
      <c r="B69" s="1">
        <v>6938</v>
      </c>
      <c r="C69" s="40" t="s">
        <v>120</v>
      </c>
      <c r="D69" s="1" t="s">
        <v>27</v>
      </c>
      <c r="E69" s="3" t="s">
        <v>43</v>
      </c>
      <c r="F69" s="1" t="s">
        <v>29</v>
      </c>
      <c r="G69" s="1" t="s">
        <v>23</v>
      </c>
      <c r="H69" s="4">
        <v>43868</v>
      </c>
      <c r="I69" s="1" t="s">
        <v>24</v>
      </c>
      <c r="J69" s="19">
        <v>7.42</v>
      </c>
      <c r="K69" s="4">
        <v>43868</v>
      </c>
      <c r="L69" s="19">
        <v>19.57</v>
      </c>
      <c r="M69" s="1">
        <v>12</v>
      </c>
      <c r="N69" s="1">
        <v>3</v>
      </c>
      <c r="O69" s="1" t="s">
        <v>25</v>
      </c>
      <c r="P69" s="1" t="s">
        <v>25</v>
      </c>
      <c r="Q69" s="22"/>
    </row>
    <row r="70" spans="1:17" ht="28.5" x14ac:dyDescent="0.2">
      <c r="A70" s="1">
        <f t="shared" si="0"/>
        <v>34</v>
      </c>
      <c r="B70" s="1">
        <v>13449</v>
      </c>
      <c r="C70" s="1" t="s">
        <v>153</v>
      </c>
      <c r="D70" s="1" t="s">
        <v>20</v>
      </c>
      <c r="E70" s="3" t="s">
        <v>51</v>
      </c>
      <c r="F70" s="1" t="s">
        <v>52</v>
      </c>
      <c r="G70" s="1" t="s">
        <v>53</v>
      </c>
      <c r="H70" s="4">
        <v>43868</v>
      </c>
      <c r="I70" s="1" t="s">
        <v>24</v>
      </c>
      <c r="J70" s="19">
        <v>7.43</v>
      </c>
      <c r="K70" s="4">
        <v>43868</v>
      </c>
      <c r="L70" s="19">
        <v>19.59</v>
      </c>
      <c r="M70" s="1">
        <v>12</v>
      </c>
      <c r="N70" s="1">
        <v>3</v>
      </c>
      <c r="O70" s="1" t="s">
        <v>25</v>
      </c>
      <c r="P70" s="1" t="s">
        <v>25</v>
      </c>
      <c r="Q70" s="22"/>
    </row>
    <row r="71" spans="1:17" ht="42.75" x14ac:dyDescent="0.2">
      <c r="A71" s="1">
        <f t="shared" si="0"/>
        <v>35</v>
      </c>
      <c r="B71" s="1">
        <v>3714</v>
      </c>
      <c r="C71" s="41" t="s">
        <v>97</v>
      </c>
      <c r="D71" s="1" t="s">
        <v>35</v>
      </c>
      <c r="E71" s="3" t="s">
        <v>28</v>
      </c>
      <c r="F71" s="1" t="s">
        <v>29</v>
      </c>
      <c r="G71" s="1" t="s">
        <v>98</v>
      </c>
      <c r="H71" s="4">
        <v>43868</v>
      </c>
      <c r="I71" s="1" t="s">
        <v>24</v>
      </c>
      <c r="J71" s="19">
        <v>7.4</v>
      </c>
      <c r="K71" s="4">
        <v>43868</v>
      </c>
      <c r="L71" s="19">
        <v>19.579999999999998</v>
      </c>
      <c r="M71" s="1">
        <v>12</v>
      </c>
      <c r="N71" s="1">
        <v>3</v>
      </c>
      <c r="O71" s="1" t="s">
        <v>25</v>
      </c>
      <c r="P71" s="1" t="s">
        <v>25</v>
      </c>
      <c r="Q71" s="22"/>
    </row>
    <row r="72" spans="1:17" ht="28.5" x14ac:dyDescent="0.2">
      <c r="A72" s="1">
        <f t="shared" si="0"/>
        <v>36</v>
      </c>
      <c r="B72" s="1">
        <v>6630</v>
      </c>
      <c r="C72" s="40" t="s">
        <v>116</v>
      </c>
      <c r="D72" s="1" t="s">
        <v>42</v>
      </c>
      <c r="E72" s="3" t="s">
        <v>115</v>
      </c>
      <c r="F72" s="1" t="s">
        <v>29</v>
      </c>
      <c r="G72" s="1" t="s">
        <v>23</v>
      </c>
      <c r="H72" s="4">
        <v>43868</v>
      </c>
      <c r="I72" s="1" t="s">
        <v>24</v>
      </c>
      <c r="J72" s="19">
        <v>7.4</v>
      </c>
      <c r="K72" s="4">
        <v>43868</v>
      </c>
      <c r="L72" s="19">
        <v>19.579999999999998</v>
      </c>
      <c r="M72" s="1">
        <v>12</v>
      </c>
      <c r="N72" s="1">
        <v>3</v>
      </c>
      <c r="O72" s="1" t="s">
        <v>25</v>
      </c>
      <c r="P72" s="1" t="s">
        <v>33</v>
      </c>
      <c r="Q72" s="22"/>
    </row>
    <row r="73" spans="1:17" x14ac:dyDescent="0.2">
      <c r="A73" s="1">
        <f t="shared" si="0"/>
        <v>37</v>
      </c>
      <c r="B73" s="1">
        <v>12062</v>
      </c>
      <c r="C73" s="1" t="s">
        <v>147</v>
      </c>
      <c r="D73" s="1" t="s">
        <v>27</v>
      </c>
      <c r="E73" s="3" t="s">
        <v>126</v>
      </c>
      <c r="F73" s="1" t="s">
        <v>29</v>
      </c>
      <c r="G73" s="1" t="s">
        <v>32</v>
      </c>
      <c r="H73" s="4">
        <v>43868</v>
      </c>
      <c r="I73" s="1" t="s">
        <v>24</v>
      </c>
      <c r="J73" s="19">
        <v>7.38</v>
      </c>
      <c r="K73" s="4">
        <v>43868</v>
      </c>
      <c r="L73" s="19">
        <v>19.57</v>
      </c>
      <c r="M73" s="1">
        <v>12</v>
      </c>
      <c r="N73" s="1">
        <v>3</v>
      </c>
      <c r="O73" s="1" t="s">
        <v>25</v>
      </c>
      <c r="P73" s="1" t="s">
        <v>25</v>
      </c>
      <c r="Q73" s="22"/>
    </row>
    <row r="74" spans="1:17" ht="42.75" x14ac:dyDescent="0.2">
      <c r="A74" s="1">
        <f t="shared" si="0"/>
        <v>38</v>
      </c>
      <c r="B74" s="1">
        <v>15933</v>
      </c>
      <c r="C74" s="1" t="s">
        <v>183</v>
      </c>
      <c r="D74" s="1" t="s">
        <v>35</v>
      </c>
      <c r="E74" s="3" t="s">
        <v>28</v>
      </c>
      <c r="F74" s="1" t="s">
        <v>29</v>
      </c>
      <c r="G74" s="1" t="s">
        <v>110</v>
      </c>
      <c r="H74" s="4">
        <v>43868</v>
      </c>
      <c r="I74" s="1" t="s">
        <v>24</v>
      </c>
      <c r="J74" s="19">
        <v>7.36</v>
      </c>
      <c r="K74" s="4">
        <v>43868</v>
      </c>
      <c r="L74" s="19">
        <v>19.55</v>
      </c>
      <c r="M74" s="1">
        <v>12</v>
      </c>
      <c r="N74" s="1">
        <v>3</v>
      </c>
      <c r="O74" s="1" t="s">
        <v>33</v>
      </c>
      <c r="P74" s="1" t="s">
        <v>33</v>
      </c>
      <c r="Q74" s="22"/>
    </row>
    <row r="75" spans="1:17" x14ac:dyDescent="0.2">
      <c r="A75" s="1">
        <f t="shared" si="0"/>
        <v>39</v>
      </c>
      <c r="B75" s="1">
        <v>16101</v>
      </c>
      <c r="C75" s="1" t="s">
        <v>187</v>
      </c>
      <c r="D75" s="1" t="s">
        <v>27</v>
      </c>
      <c r="E75" s="3" t="s">
        <v>65</v>
      </c>
      <c r="F75" s="1" t="s">
        <v>73</v>
      </c>
      <c r="G75" s="1" t="s">
        <v>138</v>
      </c>
      <c r="H75" s="4">
        <v>43868</v>
      </c>
      <c r="I75" s="1" t="s">
        <v>24</v>
      </c>
      <c r="J75" s="19">
        <v>7.34</v>
      </c>
      <c r="K75" s="4">
        <v>43868</v>
      </c>
      <c r="L75" s="19">
        <v>19.53</v>
      </c>
      <c r="M75" s="1">
        <v>12</v>
      </c>
      <c r="N75" s="1">
        <v>3</v>
      </c>
      <c r="O75" s="1" t="s">
        <v>25</v>
      </c>
      <c r="P75" s="1" t="s">
        <v>25</v>
      </c>
      <c r="Q75" s="22"/>
    </row>
    <row r="76" spans="1:17" ht="28.5" x14ac:dyDescent="0.2">
      <c r="A76" s="1">
        <f t="shared" si="0"/>
        <v>40</v>
      </c>
      <c r="B76" s="1">
        <v>6566</v>
      </c>
      <c r="C76" s="40" t="s">
        <v>114</v>
      </c>
      <c r="D76" s="1" t="s">
        <v>20</v>
      </c>
      <c r="E76" s="3" t="s">
        <v>115</v>
      </c>
      <c r="F76" s="1" t="s">
        <v>52</v>
      </c>
      <c r="G76" s="1" t="s">
        <v>76</v>
      </c>
      <c r="H76" s="4">
        <v>43868</v>
      </c>
      <c r="I76" s="1" t="s">
        <v>24</v>
      </c>
      <c r="J76" s="19">
        <v>7.38</v>
      </c>
      <c r="K76" s="4">
        <v>43868</v>
      </c>
      <c r="L76" s="19">
        <v>19.579999999999998</v>
      </c>
      <c r="M76" s="1">
        <v>12</v>
      </c>
      <c r="N76" s="1">
        <v>3</v>
      </c>
      <c r="O76" s="1" t="s">
        <v>25</v>
      </c>
      <c r="P76" s="1" t="s">
        <v>25</v>
      </c>
      <c r="Q76" s="22"/>
    </row>
    <row r="77" spans="1:17" ht="28.5" x14ac:dyDescent="0.2">
      <c r="A77" s="1">
        <f t="shared" si="0"/>
        <v>41</v>
      </c>
      <c r="B77" s="1">
        <v>9392</v>
      </c>
      <c r="C77" s="1" t="s">
        <v>139</v>
      </c>
      <c r="D77" s="1" t="s">
        <v>35</v>
      </c>
      <c r="E77" s="3" t="s">
        <v>47</v>
      </c>
      <c r="F77" s="1" t="s">
        <v>29</v>
      </c>
      <c r="G77" s="1" t="s">
        <v>37</v>
      </c>
      <c r="H77" s="4">
        <v>43868</v>
      </c>
      <c r="I77" s="1" t="s">
        <v>24</v>
      </c>
      <c r="J77" s="19">
        <v>7.34</v>
      </c>
      <c r="K77" s="4">
        <v>43868</v>
      </c>
      <c r="L77" s="19">
        <v>19.54</v>
      </c>
      <c r="M77" s="1">
        <v>12</v>
      </c>
      <c r="N77" s="1">
        <v>3</v>
      </c>
      <c r="O77" s="1" t="s">
        <v>25</v>
      </c>
      <c r="P77" s="1" t="s">
        <v>25</v>
      </c>
      <c r="Q77" s="22"/>
    </row>
    <row r="78" spans="1:17" ht="42.75" x14ac:dyDescent="0.2">
      <c r="A78" s="1">
        <f t="shared" si="0"/>
        <v>42</v>
      </c>
      <c r="B78" s="1">
        <v>3318</v>
      </c>
      <c r="C78" s="41" t="s">
        <v>93</v>
      </c>
      <c r="D78" s="1" t="s">
        <v>35</v>
      </c>
      <c r="E78" s="3" t="s">
        <v>28</v>
      </c>
      <c r="F78" s="1" t="s">
        <v>29</v>
      </c>
      <c r="G78" s="1" t="s">
        <v>94</v>
      </c>
      <c r="H78" s="4">
        <v>43868</v>
      </c>
      <c r="I78" s="1" t="s">
        <v>24</v>
      </c>
      <c r="J78" s="19">
        <v>7.34</v>
      </c>
      <c r="K78" s="4">
        <v>43868</v>
      </c>
      <c r="L78" s="19">
        <v>19.55</v>
      </c>
      <c r="M78" s="1">
        <v>12</v>
      </c>
      <c r="N78" s="1">
        <v>3</v>
      </c>
      <c r="O78" s="1" t="s">
        <v>25</v>
      </c>
      <c r="P78" s="1" t="s">
        <v>25</v>
      </c>
      <c r="Q78" s="22"/>
    </row>
    <row r="79" spans="1:17" ht="28.5" x14ac:dyDescent="0.2">
      <c r="A79" s="1">
        <f t="shared" si="0"/>
        <v>43</v>
      </c>
      <c r="B79" s="1">
        <v>14801</v>
      </c>
      <c r="C79" s="1" t="s">
        <v>170</v>
      </c>
      <c r="D79" s="1" t="s">
        <v>27</v>
      </c>
      <c r="E79" s="3" t="s">
        <v>47</v>
      </c>
      <c r="F79" s="1" t="s">
        <v>29</v>
      </c>
      <c r="G79" s="1" t="s">
        <v>113</v>
      </c>
      <c r="H79" s="4">
        <v>43868</v>
      </c>
      <c r="I79" s="1" t="s">
        <v>24</v>
      </c>
      <c r="J79" s="19">
        <v>7.34</v>
      </c>
      <c r="K79" s="4">
        <v>43868</v>
      </c>
      <c r="L79" s="19">
        <v>19.55</v>
      </c>
      <c r="M79" s="1">
        <v>12</v>
      </c>
      <c r="N79" s="1">
        <v>3</v>
      </c>
      <c r="O79" s="1" t="s">
        <v>25</v>
      </c>
      <c r="P79" s="1" t="s">
        <v>25</v>
      </c>
      <c r="Q79" s="22"/>
    </row>
    <row r="80" spans="1:17" ht="42.75" x14ac:dyDescent="0.2">
      <c r="A80" s="1">
        <f t="shared" si="0"/>
        <v>44</v>
      </c>
      <c r="B80" s="1">
        <v>3400</v>
      </c>
      <c r="C80" s="41" t="s">
        <v>95</v>
      </c>
      <c r="D80" s="1" t="s">
        <v>39</v>
      </c>
      <c r="E80" s="3" t="s">
        <v>28</v>
      </c>
      <c r="F80" s="1" t="s">
        <v>29</v>
      </c>
      <c r="G80" s="1" t="s">
        <v>40</v>
      </c>
      <c r="H80" s="4">
        <v>43868</v>
      </c>
      <c r="I80" s="1" t="s">
        <v>24</v>
      </c>
      <c r="J80" s="19">
        <v>7.36</v>
      </c>
      <c r="K80" s="4">
        <v>43868</v>
      </c>
      <c r="L80" s="19">
        <v>19.579999999999998</v>
      </c>
      <c r="M80" s="1">
        <v>12</v>
      </c>
      <c r="N80" s="1">
        <v>3</v>
      </c>
      <c r="O80" s="1" t="s">
        <v>25</v>
      </c>
      <c r="P80" s="1" t="s">
        <v>25</v>
      </c>
      <c r="Q80" s="22"/>
    </row>
    <row r="81" spans="1:17" x14ac:dyDescent="0.2">
      <c r="A81" s="1">
        <f t="shared" si="0"/>
        <v>45</v>
      </c>
      <c r="B81" s="1">
        <v>1615</v>
      </c>
      <c r="C81" s="1" t="s">
        <v>61</v>
      </c>
      <c r="D81" s="1" t="s">
        <v>20</v>
      </c>
      <c r="E81" s="3" t="s">
        <v>62</v>
      </c>
      <c r="F81" s="1" t="s">
        <v>52</v>
      </c>
      <c r="G81" s="1" t="s">
        <v>63</v>
      </c>
      <c r="H81" s="4">
        <v>43868</v>
      </c>
      <c r="I81" s="1" t="s">
        <v>24</v>
      </c>
      <c r="J81" s="19">
        <v>7.32</v>
      </c>
      <c r="K81" s="4">
        <v>43868</v>
      </c>
      <c r="L81" s="19">
        <v>19.579999999999998</v>
      </c>
      <c r="M81" s="1">
        <v>12</v>
      </c>
      <c r="N81" s="1">
        <v>3</v>
      </c>
      <c r="O81" s="1" t="s">
        <v>25</v>
      </c>
      <c r="P81" s="1" t="s">
        <v>25</v>
      </c>
      <c r="Q81" s="22"/>
    </row>
    <row r="82" spans="1:17" ht="28.5" x14ac:dyDescent="0.2">
      <c r="A82" s="1">
        <f t="shared" si="0"/>
        <v>46</v>
      </c>
      <c r="B82" s="1">
        <v>7377</v>
      </c>
      <c r="C82" s="40" t="s">
        <v>123</v>
      </c>
      <c r="D82" s="1" t="s">
        <v>27</v>
      </c>
      <c r="E82" s="3" t="s">
        <v>43</v>
      </c>
      <c r="F82" s="1" t="s">
        <v>29</v>
      </c>
      <c r="G82" s="1" t="s">
        <v>23</v>
      </c>
      <c r="H82" s="4">
        <v>43868</v>
      </c>
      <c r="I82" s="1" t="s">
        <v>24</v>
      </c>
      <c r="J82" s="19">
        <v>7.3</v>
      </c>
      <c r="K82" s="4">
        <v>43868</v>
      </c>
      <c r="L82" s="19">
        <v>19.57</v>
      </c>
      <c r="M82" s="1">
        <v>12</v>
      </c>
      <c r="N82" s="1">
        <v>3</v>
      </c>
      <c r="O82" s="1" t="s">
        <v>25</v>
      </c>
      <c r="P82" s="1" t="s">
        <v>25</v>
      </c>
      <c r="Q82" s="22"/>
    </row>
    <row r="83" spans="1:17" ht="42.75" x14ac:dyDescent="0.2">
      <c r="A83" s="1">
        <f t="shared" si="0"/>
        <v>47</v>
      </c>
      <c r="B83" s="1">
        <v>1764</v>
      </c>
      <c r="C83" s="1" t="s">
        <v>75</v>
      </c>
      <c r="D83" s="1" t="s">
        <v>20</v>
      </c>
      <c r="E83" s="3" t="s">
        <v>28</v>
      </c>
      <c r="F83" s="1" t="s">
        <v>52</v>
      </c>
      <c r="G83" s="1" t="s">
        <v>76</v>
      </c>
      <c r="H83" s="4">
        <v>43868</v>
      </c>
      <c r="I83" s="1" t="s">
        <v>24</v>
      </c>
      <c r="J83" s="19">
        <v>7.3</v>
      </c>
      <c r="K83" s="4">
        <v>43868</v>
      </c>
      <c r="L83" s="19">
        <v>19.579999999999998</v>
      </c>
      <c r="M83" s="1">
        <v>12</v>
      </c>
      <c r="N83" s="1">
        <v>3</v>
      </c>
      <c r="O83" s="1" t="s">
        <v>25</v>
      </c>
      <c r="P83" s="1" t="s">
        <v>25</v>
      </c>
      <c r="Q83" s="22"/>
    </row>
    <row r="84" spans="1:17" x14ac:dyDescent="0.2">
      <c r="A84" s="1">
        <f t="shared" si="0"/>
        <v>48</v>
      </c>
      <c r="B84" s="1">
        <v>7663</v>
      </c>
      <c r="C84" s="40" t="s">
        <v>129</v>
      </c>
      <c r="D84" s="1" t="s">
        <v>27</v>
      </c>
      <c r="E84" s="3" t="s">
        <v>130</v>
      </c>
      <c r="F84" s="1" t="s">
        <v>29</v>
      </c>
      <c r="G84" s="1" t="s">
        <v>30</v>
      </c>
      <c r="H84" s="4">
        <v>43868</v>
      </c>
      <c r="I84" s="1" t="s">
        <v>24</v>
      </c>
      <c r="J84" s="19">
        <v>7.29</v>
      </c>
      <c r="K84" s="4">
        <v>43868</v>
      </c>
      <c r="L84" s="19">
        <v>19.57</v>
      </c>
      <c r="M84" s="1">
        <v>12</v>
      </c>
      <c r="N84" s="1">
        <v>3</v>
      </c>
      <c r="O84" s="1" t="s">
        <v>25</v>
      </c>
      <c r="P84" s="1" t="s">
        <v>25</v>
      </c>
      <c r="Q84" s="22"/>
    </row>
    <row r="85" spans="1:17" ht="28.5" x14ac:dyDescent="0.2">
      <c r="A85" s="1">
        <f t="shared" si="0"/>
        <v>49</v>
      </c>
      <c r="B85" s="1">
        <v>11817</v>
      </c>
      <c r="C85" s="1" t="s">
        <v>146</v>
      </c>
      <c r="D85" s="1" t="s">
        <v>39</v>
      </c>
      <c r="E85" s="3" t="s">
        <v>47</v>
      </c>
      <c r="F85" s="1" t="s">
        <v>29</v>
      </c>
      <c r="G85" s="1" t="s">
        <v>40</v>
      </c>
      <c r="H85" s="4">
        <v>43868</v>
      </c>
      <c r="I85" s="1" t="s">
        <v>24</v>
      </c>
      <c r="J85" s="19">
        <v>7.31</v>
      </c>
      <c r="K85" s="4">
        <v>43868</v>
      </c>
      <c r="L85" s="19">
        <v>19.59</v>
      </c>
      <c r="M85" s="1">
        <v>12</v>
      </c>
      <c r="N85" s="1">
        <v>3</v>
      </c>
      <c r="O85" s="1" t="s">
        <v>25</v>
      </c>
      <c r="P85" s="1" t="s">
        <v>25</v>
      </c>
      <c r="Q85" s="22"/>
    </row>
    <row r="86" spans="1:17" ht="42.75" x14ac:dyDescent="0.2">
      <c r="A86" s="1">
        <f t="shared" si="0"/>
        <v>50</v>
      </c>
      <c r="B86" s="1">
        <v>211</v>
      </c>
      <c r="C86" s="1" t="s">
        <v>26</v>
      </c>
      <c r="D86" s="1" t="s">
        <v>27</v>
      </c>
      <c r="E86" s="3" t="s">
        <v>28</v>
      </c>
      <c r="F86" s="1" t="s">
        <v>29</v>
      </c>
      <c r="G86" s="1" t="s">
        <v>30</v>
      </c>
      <c r="H86" s="4">
        <v>43868</v>
      </c>
      <c r="I86" s="1" t="s">
        <v>24</v>
      </c>
      <c r="J86" s="19">
        <v>7.28</v>
      </c>
      <c r="K86" s="4">
        <v>43868</v>
      </c>
      <c r="L86" s="19">
        <v>19.59</v>
      </c>
      <c r="M86" s="1">
        <v>12</v>
      </c>
      <c r="N86" s="1">
        <v>3</v>
      </c>
      <c r="O86" s="1" t="s">
        <v>25</v>
      </c>
      <c r="P86" s="1" t="s">
        <v>25</v>
      </c>
      <c r="Q86" s="22"/>
    </row>
    <row r="87" spans="1:17" x14ac:dyDescent="0.2">
      <c r="A87" s="1">
        <f t="shared" si="0"/>
        <v>51</v>
      </c>
      <c r="B87" s="1">
        <v>14443</v>
      </c>
      <c r="C87" s="1" t="s">
        <v>166</v>
      </c>
      <c r="D87" s="1" t="s">
        <v>20</v>
      </c>
      <c r="E87" s="3" t="s">
        <v>62</v>
      </c>
      <c r="F87" s="1" t="s">
        <v>52</v>
      </c>
      <c r="G87" s="1" t="s">
        <v>67</v>
      </c>
      <c r="H87" s="4">
        <v>43868</v>
      </c>
      <c r="I87" s="1" t="s">
        <v>24</v>
      </c>
      <c r="J87" s="19">
        <v>7.25</v>
      </c>
      <c r="K87" s="4">
        <v>43868</v>
      </c>
      <c r="L87" s="19">
        <v>19.579999999999998</v>
      </c>
      <c r="M87" s="1">
        <v>12</v>
      </c>
      <c r="N87" s="1">
        <v>3</v>
      </c>
      <c r="O87" s="1" t="s">
        <v>25</v>
      </c>
      <c r="P87" s="1" t="s">
        <v>25</v>
      </c>
      <c r="Q87" s="22"/>
    </row>
    <row r="88" spans="1:17" x14ac:dyDescent="0.2">
      <c r="A88" s="1">
        <f t="shared" si="0"/>
        <v>52</v>
      </c>
      <c r="B88" s="1">
        <v>13509</v>
      </c>
      <c r="C88" s="1" t="s">
        <v>155</v>
      </c>
      <c r="D88" s="1" t="s">
        <v>39</v>
      </c>
      <c r="E88" s="3" t="s">
        <v>156</v>
      </c>
      <c r="F88" s="1" t="s">
        <v>157</v>
      </c>
      <c r="G88" s="1" t="s">
        <v>23</v>
      </c>
      <c r="H88" s="4">
        <v>43868</v>
      </c>
      <c r="I88" s="1" t="s">
        <v>24</v>
      </c>
      <c r="J88" s="19">
        <v>7.23</v>
      </c>
      <c r="K88" s="4">
        <v>43868</v>
      </c>
      <c r="L88" s="19">
        <v>19.57</v>
      </c>
      <c r="M88" s="1">
        <v>12</v>
      </c>
      <c r="N88" s="1">
        <v>3</v>
      </c>
      <c r="O88" s="1" t="s">
        <v>25</v>
      </c>
      <c r="P88" s="1" t="s">
        <v>25</v>
      </c>
      <c r="Q88" s="22"/>
    </row>
    <row r="89" spans="1:17" x14ac:dyDescent="0.2">
      <c r="A89" s="1">
        <f t="shared" si="0"/>
        <v>53</v>
      </c>
      <c r="B89" s="1">
        <v>13892</v>
      </c>
      <c r="C89" s="1" t="s">
        <v>161</v>
      </c>
      <c r="D89" s="1" t="s">
        <v>20</v>
      </c>
      <c r="E89" s="3" t="s">
        <v>62</v>
      </c>
      <c r="F89" s="1" t="s">
        <v>52</v>
      </c>
      <c r="G89" s="1" t="s">
        <v>67</v>
      </c>
      <c r="H89" s="4">
        <v>43868</v>
      </c>
      <c r="I89" s="1" t="s">
        <v>24</v>
      </c>
      <c r="J89" s="19">
        <v>7.58</v>
      </c>
      <c r="K89" s="4">
        <v>43868</v>
      </c>
      <c r="L89" s="19">
        <v>20</v>
      </c>
      <c r="M89" s="1">
        <v>12</v>
      </c>
      <c r="N89" s="1">
        <v>3</v>
      </c>
      <c r="O89" s="1" t="s">
        <v>25</v>
      </c>
      <c r="P89" s="1" t="s">
        <v>25</v>
      </c>
      <c r="Q89" s="22"/>
    </row>
    <row r="90" spans="1:17" ht="15" x14ac:dyDescent="0.2">
      <c r="A90" s="1">
        <f t="shared" si="0"/>
        <v>54</v>
      </c>
      <c r="B90" s="1">
        <v>3577</v>
      </c>
      <c r="C90" s="41" t="s">
        <v>96</v>
      </c>
      <c r="D90" s="1" t="s">
        <v>20</v>
      </c>
      <c r="E90" s="3" t="s">
        <v>62</v>
      </c>
      <c r="F90" s="1" t="s">
        <v>52</v>
      </c>
      <c r="G90" s="1" t="s">
        <v>67</v>
      </c>
      <c r="H90" s="4">
        <v>43868</v>
      </c>
      <c r="I90" s="1" t="s">
        <v>24</v>
      </c>
      <c r="J90" s="19">
        <v>7.55</v>
      </c>
      <c r="K90" s="4">
        <v>43868</v>
      </c>
      <c r="L90" s="19">
        <v>20</v>
      </c>
      <c r="M90" s="1">
        <v>12</v>
      </c>
      <c r="N90" s="1">
        <v>3</v>
      </c>
      <c r="O90" s="1" t="s">
        <v>25</v>
      </c>
      <c r="P90" s="1" t="s">
        <v>25</v>
      </c>
      <c r="Q90" s="22"/>
    </row>
    <row r="91" spans="1:17" ht="28.5" x14ac:dyDescent="0.2">
      <c r="A91" s="1">
        <f t="shared" si="0"/>
        <v>55</v>
      </c>
      <c r="B91" s="1">
        <v>10248</v>
      </c>
      <c r="C91" s="1" t="s">
        <v>142</v>
      </c>
      <c r="D91" s="1" t="s">
        <v>35</v>
      </c>
      <c r="E91" s="3" t="s">
        <v>47</v>
      </c>
      <c r="F91" s="1" t="s">
        <v>29</v>
      </c>
      <c r="G91" s="1" t="s">
        <v>37</v>
      </c>
      <c r="H91" s="4">
        <v>43868</v>
      </c>
      <c r="I91" s="1" t="s">
        <v>24</v>
      </c>
      <c r="J91" s="19">
        <v>7.56</v>
      </c>
      <c r="K91" s="4">
        <v>43868</v>
      </c>
      <c r="L91" s="19">
        <v>20.010000000000002</v>
      </c>
      <c r="M91" s="1">
        <v>12</v>
      </c>
      <c r="N91" s="1">
        <v>3</v>
      </c>
      <c r="O91" s="1" t="s">
        <v>25</v>
      </c>
      <c r="P91" s="1" t="s">
        <v>25</v>
      </c>
      <c r="Q91" s="22"/>
    </row>
    <row r="92" spans="1:17" x14ac:dyDescent="0.2">
      <c r="A92" s="1">
        <f t="shared" si="0"/>
        <v>56</v>
      </c>
      <c r="B92" s="1">
        <v>13705</v>
      </c>
      <c r="C92" s="1" t="s">
        <v>159</v>
      </c>
      <c r="D92" s="1" t="s">
        <v>20</v>
      </c>
      <c r="E92" s="3" t="s">
        <v>126</v>
      </c>
      <c r="F92" s="1" t="s">
        <v>52</v>
      </c>
      <c r="G92" s="1" t="s">
        <v>127</v>
      </c>
      <c r="H92" s="4">
        <v>43868</v>
      </c>
      <c r="I92" s="1" t="s">
        <v>24</v>
      </c>
      <c r="J92" s="19">
        <v>7.59</v>
      </c>
      <c r="K92" s="4">
        <v>43868</v>
      </c>
      <c r="L92" s="19">
        <v>20.05</v>
      </c>
      <c r="M92" s="1">
        <v>12</v>
      </c>
      <c r="N92" s="1">
        <v>3</v>
      </c>
      <c r="O92" s="1" t="s">
        <v>25</v>
      </c>
      <c r="P92" s="1" t="s">
        <v>25</v>
      </c>
      <c r="Q92" s="22"/>
    </row>
    <row r="93" spans="1:17" ht="28.5" x14ac:dyDescent="0.2">
      <c r="A93" s="1">
        <f t="shared" si="0"/>
        <v>57</v>
      </c>
      <c r="B93" s="1">
        <v>15808</v>
      </c>
      <c r="C93" s="1" t="s">
        <v>179</v>
      </c>
      <c r="D93" s="1" t="s">
        <v>20</v>
      </c>
      <c r="E93" s="3" t="s">
        <v>180</v>
      </c>
      <c r="F93" s="1" t="s">
        <v>52</v>
      </c>
      <c r="G93" s="1" t="s">
        <v>67</v>
      </c>
      <c r="H93" s="4">
        <v>43868</v>
      </c>
      <c r="I93" s="1" t="s">
        <v>24</v>
      </c>
      <c r="J93" s="19">
        <v>7.54</v>
      </c>
      <c r="K93" s="4">
        <v>43868</v>
      </c>
      <c r="L93" s="19">
        <v>20</v>
      </c>
      <c r="M93" s="1">
        <v>12</v>
      </c>
      <c r="N93" s="1">
        <v>3</v>
      </c>
      <c r="O93" s="1" t="s">
        <v>25</v>
      </c>
      <c r="P93" s="1" t="s">
        <v>25</v>
      </c>
      <c r="Q93" s="22"/>
    </row>
    <row r="94" spans="1:17" ht="28.5" x14ac:dyDescent="0.2">
      <c r="A94" s="1">
        <f t="shared" si="0"/>
        <v>58</v>
      </c>
      <c r="B94" s="1">
        <v>277</v>
      </c>
      <c r="C94" s="1" t="s">
        <v>34</v>
      </c>
      <c r="D94" s="1" t="s">
        <v>35</v>
      </c>
      <c r="E94" s="3" t="s">
        <v>36</v>
      </c>
      <c r="F94" s="1" t="s">
        <v>29</v>
      </c>
      <c r="G94" s="1" t="s">
        <v>37</v>
      </c>
      <c r="H94" s="4">
        <v>43868</v>
      </c>
      <c r="I94" s="1" t="s">
        <v>24</v>
      </c>
      <c r="J94" s="19">
        <v>7.57</v>
      </c>
      <c r="K94" s="4">
        <v>43868</v>
      </c>
      <c r="L94" s="19">
        <v>20.05</v>
      </c>
      <c r="M94" s="1">
        <v>12</v>
      </c>
      <c r="N94" s="1">
        <v>3</v>
      </c>
      <c r="O94" s="1" t="s">
        <v>33</v>
      </c>
      <c r="P94" s="1" t="s">
        <v>25</v>
      </c>
      <c r="Q94" s="22"/>
    </row>
    <row r="95" spans="1:17" ht="28.5" x14ac:dyDescent="0.2">
      <c r="A95" s="1">
        <f t="shared" si="0"/>
        <v>59</v>
      </c>
      <c r="B95" s="1">
        <v>670</v>
      </c>
      <c r="C95" s="1" t="s">
        <v>41</v>
      </c>
      <c r="D95" s="1" t="s">
        <v>42</v>
      </c>
      <c r="E95" s="3" t="s">
        <v>43</v>
      </c>
      <c r="F95" s="1" t="s">
        <v>29</v>
      </c>
      <c r="G95" s="1" t="s">
        <v>23</v>
      </c>
      <c r="H95" s="4">
        <v>43868</v>
      </c>
      <c r="I95" s="1" t="s">
        <v>24</v>
      </c>
      <c r="J95" s="19">
        <v>7.59</v>
      </c>
      <c r="K95" s="4">
        <v>43868</v>
      </c>
      <c r="L95" s="19">
        <v>20.07</v>
      </c>
      <c r="M95" s="1">
        <v>12</v>
      </c>
      <c r="N95" s="1">
        <v>3</v>
      </c>
      <c r="O95" s="1" t="s">
        <v>25</v>
      </c>
      <c r="P95" s="1" t="s">
        <v>33</v>
      </c>
      <c r="Q95" s="22"/>
    </row>
    <row r="96" spans="1:17" ht="28.5" x14ac:dyDescent="0.2">
      <c r="A96" s="1">
        <f t="shared" si="0"/>
        <v>60</v>
      </c>
      <c r="B96" s="1">
        <v>7829</v>
      </c>
      <c r="C96" s="40" t="s">
        <v>131</v>
      </c>
      <c r="D96" s="1" t="s">
        <v>20</v>
      </c>
      <c r="E96" s="3" t="s">
        <v>51</v>
      </c>
      <c r="F96" s="1" t="s">
        <v>52</v>
      </c>
      <c r="G96" s="1" t="s">
        <v>53</v>
      </c>
      <c r="H96" s="4">
        <v>43868</v>
      </c>
      <c r="I96" s="1" t="s">
        <v>24</v>
      </c>
      <c r="J96" s="19">
        <v>7.53</v>
      </c>
      <c r="K96" s="4">
        <v>43868</v>
      </c>
      <c r="L96" s="19">
        <v>20.010000000000002</v>
      </c>
      <c r="M96" s="1">
        <v>12</v>
      </c>
      <c r="N96" s="1">
        <v>3</v>
      </c>
      <c r="O96" s="1" t="s">
        <v>33</v>
      </c>
      <c r="P96" s="1" t="s">
        <v>25</v>
      </c>
      <c r="Q96" s="22"/>
    </row>
    <row r="97" spans="1:17" ht="28.5" x14ac:dyDescent="0.2">
      <c r="A97" s="1">
        <f t="shared" si="0"/>
        <v>61</v>
      </c>
      <c r="B97" s="1">
        <v>15612</v>
      </c>
      <c r="C97" s="1" t="s">
        <v>175</v>
      </c>
      <c r="D97" s="1" t="s">
        <v>35</v>
      </c>
      <c r="E97" s="3" t="s">
        <v>47</v>
      </c>
      <c r="F97" s="1" t="s">
        <v>29</v>
      </c>
      <c r="G97" s="1" t="s">
        <v>110</v>
      </c>
      <c r="H97" s="4">
        <v>43868</v>
      </c>
      <c r="I97" s="1" t="s">
        <v>24</v>
      </c>
      <c r="J97" s="19">
        <v>7.55</v>
      </c>
      <c r="K97" s="4">
        <v>43868</v>
      </c>
      <c r="L97" s="19">
        <v>20.03</v>
      </c>
      <c r="M97" s="1">
        <v>12</v>
      </c>
      <c r="N97" s="1">
        <v>3</v>
      </c>
      <c r="O97" s="1" t="s">
        <v>25</v>
      </c>
      <c r="P97" s="1" t="s">
        <v>25</v>
      </c>
      <c r="Q97" s="22"/>
    </row>
    <row r="98" spans="1:17" ht="28.5" x14ac:dyDescent="0.2">
      <c r="A98" s="1">
        <f t="shared" si="0"/>
        <v>62</v>
      </c>
      <c r="B98" s="1">
        <v>2312</v>
      </c>
      <c r="C98" s="41" t="s">
        <v>86</v>
      </c>
      <c r="D98" s="1" t="s">
        <v>20</v>
      </c>
      <c r="E98" s="3" t="s">
        <v>47</v>
      </c>
      <c r="F98" s="1" t="s">
        <v>52</v>
      </c>
      <c r="G98" s="1" t="s">
        <v>87</v>
      </c>
      <c r="H98" s="4">
        <v>43868</v>
      </c>
      <c r="I98" s="1" t="s">
        <v>24</v>
      </c>
      <c r="J98" s="19">
        <v>7.52</v>
      </c>
      <c r="K98" s="4">
        <v>43868</v>
      </c>
      <c r="L98" s="19">
        <v>20.010000000000002</v>
      </c>
      <c r="M98" s="1">
        <v>12</v>
      </c>
      <c r="N98" s="1">
        <v>3</v>
      </c>
      <c r="O98" s="1" t="s">
        <v>25</v>
      </c>
      <c r="P98" s="1" t="s">
        <v>25</v>
      </c>
      <c r="Q98" s="22"/>
    </row>
    <row r="99" spans="1:17" ht="28.5" x14ac:dyDescent="0.2">
      <c r="A99" s="1">
        <f t="shared" si="0"/>
        <v>63</v>
      </c>
      <c r="B99" s="1">
        <v>2707</v>
      </c>
      <c r="C99" s="41" t="s">
        <v>90</v>
      </c>
      <c r="D99" s="1" t="s">
        <v>35</v>
      </c>
      <c r="E99" s="3" t="s">
        <v>43</v>
      </c>
      <c r="F99" s="1" t="s">
        <v>29</v>
      </c>
      <c r="G99" s="1" t="s">
        <v>23</v>
      </c>
      <c r="H99" s="4">
        <v>43868</v>
      </c>
      <c r="I99" s="1" t="s">
        <v>24</v>
      </c>
      <c r="J99" s="19">
        <v>7.51</v>
      </c>
      <c r="K99" s="4">
        <v>43868</v>
      </c>
      <c r="L99" s="19">
        <v>20.010000000000002</v>
      </c>
      <c r="M99" s="1">
        <v>12</v>
      </c>
      <c r="N99" s="1">
        <v>3</v>
      </c>
      <c r="O99" s="1" t="s">
        <v>25</v>
      </c>
      <c r="P99" s="1" t="s">
        <v>25</v>
      </c>
      <c r="Q99" s="22"/>
    </row>
    <row r="100" spans="1:17" x14ac:dyDescent="0.2">
      <c r="A100" s="1">
        <f t="shared" si="0"/>
        <v>64</v>
      </c>
      <c r="B100" s="1">
        <v>8647</v>
      </c>
      <c r="C100" s="40" t="s">
        <v>132</v>
      </c>
      <c r="D100" s="1" t="s">
        <v>20</v>
      </c>
      <c r="E100" s="3" t="s">
        <v>126</v>
      </c>
      <c r="F100" s="1" t="s">
        <v>52</v>
      </c>
      <c r="G100" s="1" t="s">
        <v>127</v>
      </c>
      <c r="H100" s="4">
        <v>43868</v>
      </c>
      <c r="I100" s="1" t="s">
        <v>24</v>
      </c>
      <c r="J100" s="19">
        <v>7.5</v>
      </c>
      <c r="K100" s="4">
        <v>43868</v>
      </c>
      <c r="L100" s="19">
        <v>20.010000000000002</v>
      </c>
      <c r="M100" s="1">
        <v>12</v>
      </c>
      <c r="N100" s="1">
        <v>3</v>
      </c>
      <c r="O100" s="1" t="s">
        <v>25</v>
      </c>
      <c r="P100" s="1" t="s">
        <v>25</v>
      </c>
      <c r="Q100" s="22"/>
    </row>
    <row r="101" spans="1:17" ht="28.5" x14ac:dyDescent="0.2">
      <c r="A101" s="1">
        <f t="shared" si="0"/>
        <v>65</v>
      </c>
      <c r="B101" s="1">
        <v>1676</v>
      </c>
      <c r="C101" s="1" t="s">
        <v>70</v>
      </c>
      <c r="D101" s="1" t="s">
        <v>20</v>
      </c>
      <c r="E101" s="3" t="s">
        <v>69</v>
      </c>
      <c r="F101" s="1" t="s">
        <v>52</v>
      </c>
      <c r="G101" s="1" t="s">
        <v>67</v>
      </c>
      <c r="H101" s="4">
        <v>43868</v>
      </c>
      <c r="I101" s="1" t="s">
        <v>24</v>
      </c>
      <c r="J101" s="19">
        <v>7.48</v>
      </c>
      <c r="K101" s="4">
        <v>43868</v>
      </c>
      <c r="L101" s="19">
        <v>20</v>
      </c>
      <c r="M101" s="1">
        <v>12</v>
      </c>
      <c r="N101" s="1">
        <v>3</v>
      </c>
      <c r="O101" s="1" t="s">
        <v>25</v>
      </c>
      <c r="P101" s="1" t="s">
        <v>25</v>
      </c>
      <c r="Q101" s="22"/>
    </row>
    <row r="102" spans="1:17" ht="28.5" x14ac:dyDescent="0.2">
      <c r="A102" s="1">
        <f t="shared" si="0"/>
        <v>66</v>
      </c>
      <c r="B102" s="1">
        <v>11779</v>
      </c>
      <c r="C102" s="1" t="s">
        <v>145</v>
      </c>
      <c r="D102" s="1" t="s">
        <v>20</v>
      </c>
      <c r="E102" s="3" t="s">
        <v>21</v>
      </c>
      <c r="F102" s="1" t="s">
        <v>22</v>
      </c>
      <c r="G102" s="1" t="s">
        <v>23</v>
      </c>
      <c r="H102" s="4">
        <v>43868</v>
      </c>
      <c r="I102" s="1" t="s">
        <v>24</v>
      </c>
      <c r="J102" s="19">
        <v>7.49</v>
      </c>
      <c r="K102" s="4">
        <v>43868</v>
      </c>
      <c r="L102" s="19">
        <v>20.010000000000002</v>
      </c>
      <c r="M102" s="1">
        <v>12</v>
      </c>
      <c r="N102" s="1">
        <v>3</v>
      </c>
      <c r="O102" s="1" t="s">
        <v>25</v>
      </c>
      <c r="P102" s="1" t="s">
        <v>25</v>
      </c>
      <c r="Q102" s="22"/>
    </row>
    <row r="103" spans="1:17" ht="28.5" x14ac:dyDescent="0.2">
      <c r="A103" s="1">
        <f t="shared" ref="A103:A125" si="1">A102+1</f>
        <v>67</v>
      </c>
      <c r="B103" s="1">
        <v>6244</v>
      </c>
      <c r="C103" s="40" t="s">
        <v>109</v>
      </c>
      <c r="D103" s="1" t="s">
        <v>35</v>
      </c>
      <c r="E103" s="3" t="s">
        <v>47</v>
      </c>
      <c r="F103" s="1" t="s">
        <v>29</v>
      </c>
      <c r="G103" s="1" t="s">
        <v>110</v>
      </c>
      <c r="H103" s="4">
        <v>43868</v>
      </c>
      <c r="I103" s="1" t="s">
        <v>24</v>
      </c>
      <c r="J103" s="19">
        <v>7.49</v>
      </c>
      <c r="K103" s="4">
        <v>43868</v>
      </c>
      <c r="L103" s="19">
        <v>20.02</v>
      </c>
      <c r="M103" s="1">
        <v>12</v>
      </c>
      <c r="N103" s="1">
        <v>3</v>
      </c>
      <c r="O103" s="1" t="s">
        <v>25</v>
      </c>
      <c r="P103" s="1" t="s">
        <v>25</v>
      </c>
      <c r="Q103" s="22"/>
    </row>
    <row r="104" spans="1:17" x14ac:dyDescent="0.2">
      <c r="A104" s="1">
        <f t="shared" si="1"/>
        <v>68</v>
      </c>
      <c r="B104" s="1">
        <v>8788</v>
      </c>
      <c r="C104" s="40" t="s">
        <v>133</v>
      </c>
      <c r="D104" s="1" t="s">
        <v>20</v>
      </c>
      <c r="E104" s="3" t="s">
        <v>130</v>
      </c>
      <c r="F104" s="1" t="s">
        <v>52</v>
      </c>
      <c r="G104" s="1" t="s">
        <v>23</v>
      </c>
      <c r="H104" s="4">
        <v>43868</v>
      </c>
      <c r="I104" s="1" t="s">
        <v>24</v>
      </c>
      <c r="J104" s="19">
        <v>7.56</v>
      </c>
      <c r="K104" s="4">
        <v>43868</v>
      </c>
      <c r="L104" s="19">
        <v>20.09</v>
      </c>
      <c r="M104" s="1">
        <v>12</v>
      </c>
      <c r="N104" s="1">
        <v>3</v>
      </c>
      <c r="O104" s="1" t="s">
        <v>25</v>
      </c>
      <c r="P104" s="1" t="s">
        <v>25</v>
      </c>
      <c r="Q104" s="22"/>
    </row>
    <row r="105" spans="1:17" ht="28.5" x14ac:dyDescent="0.2">
      <c r="A105" s="1">
        <f t="shared" si="1"/>
        <v>69</v>
      </c>
      <c r="B105" s="1">
        <v>2247</v>
      </c>
      <c r="C105" s="41" t="s">
        <v>81</v>
      </c>
      <c r="D105" s="1" t="s">
        <v>82</v>
      </c>
      <c r="E105" s="3" t="s">
        <v>83</v>
      </c>
      <c r="F105" s="1" t="s">
        <v>84</v>
      </c>
      <c r="G105" s="1" t="s">
        <v>85</v>
      </c>
      <c r="H105" s="4">
        <v>43868</v>
      </c>
      <c r="I105" s="1" t="s">
        <v>24</v>
      </c>
      <c r="J105" s="19">
        <v>7.52</v>
      </c>
      <c r="K105" s="4">
        <v>43868</v>
      </c>
      <c r="L105" s="19">
        <v>20.059999999999999</v>
      </c>
      <c r="M105" s="1">
        <v>12</v>
      </c>
      <c r="N105" s="1">
        <v>3</v>
      </c>
      <c r="O105" s="1" t="s">
        <v>25</v>
      </c>
      <c r="P105" s="1" t="s">
        <v>25</v>
      </c>
      <c r="Q105" s="22"/>
    </row>
    <row r="106" spans="1:17" ht="28.5" x14ac:dyDescent="0.2">
      <c r="A106" s="1">
        <f t="shared" si="1"/>
        <v>70</v>
      </c>
      <c r="B106" s="1">
        <v>2708</v>
      </c>
      <c r="C106" s="41" t="s">
        <v>91</v>
      </c>
      <c r="D106" s="1" t="s">
        <v>35</v>
      </c>
      <c r="E106" s="3" t="s">
        <v>92</v>
      </c>
      <c r="F106" s="1" t="s">
        <v>29</v>
      </c>
      <c r="G106" s="1" t="s">
        <v>23</v>
      </c>
      <c r="H106" s="4">
        <v>43868</v>
      </c>
      <c r="I106" s="1" t="s">
        <v>24</v>
      </c>
      <c r="J106" s="19">
        <v>7.46</v>
      </c>
      <c r="K106" s="4">
        <v>43868</v>
      </c>
      <c r="L106" s="19">
        <v>20</v>
      </c>
      <c r="M106" s="1">
        <v>12</v>
      </c>
      <c r="N106" s="1">
        <v>3</v>
      </c>
      <c r="O106" s="1" t="s">
        <v>25</v>
      </c>
      <c r="P106" s="1" t="s">
        <v>25</v>
      </c>
      <c r="Q106" s="22"/>
    </row>
    <row r="107" spans="1:17" ht="28.5" x14ac:dyDescent="0.2">
      <c r="A107" s="1">
        <f t="shared" si="1"/>
        <v>71</v>
      </c>
      <c r="B107" s="1">
        <v>15329</v>
      </c>
      <c r="C107" s="1" t="s">
        <v>172</v>
      </c>
      <c r="D107" s="1" t="s">
        <v>82</v>
      </c>
      <c r="E107" s="3" t="s">
        <v>173</v>
      </c>
      <c r="F107" s="1" t="s">
        <v>84</v>
      </c>
      <c r="G107" s="1" t="s">
        <v>174</v>
      </c>
      <c r="H107" s="4">
        <v>43868</v>
      </c>
      <c r="I107" s="1" t="s">
        <v>24</v>
      </c>
      <c r="J107" s="19">
        <v>7.47</v>
      </c>
      <c r="K107" s="4">
        <v>43868</v>
      </c>
      <c r="L107" s="19">
        <v>20.04</v>
      </c>
      <c r="M107" s="1">
        <v>12</v>
      </c>
      <c r="N107" s="1">
        <v>3</v>
      </c>
      <c r="O107" s="1" t="s">
        <v>25</v>
      </c>
      <c r="P107" s="1" t="s">
        <v>25</v>
      </c>
      <c r="Q107" s="22"/>
    </row>
    <row r="108" spans="1:17" ht="28.5" x14ac:dyDescent="0.2">
      <c r="A108" s="1">
        <f t="shared" si="1"/>
        <v>72</v>
      </c>
      <c r="B108" s="1">
        <v>177</v>
      </c>
      <c r="C108" s="1" t="s">
        <v>19</v>
      </c>
      <c r="D108" s="1" t="s">
        <v>20</v>
      </c>
      <c r="E108" s="3" t="s">
        <v>21</v>
      </c>
      <c r="F108" s="1" t="s">
        <v>22</v>
      </c>
      <c r="G108" s="1" t="s">
        <v>23</v>
      </c>
      <c r="H108" s="4">
        <v>43868</v>
      </c>
      <c r="I108" s="1" t="s">
        <v>24</v>
      </c>
      <c r="J108" s="19">
        <v>7.42</v>
      </c>
      <c r="K108" s="4">
        <v>43868</v>
      </c>
      <c r="L108" s="19">
        <v>20</v>
      </c>
      <c r="M108" s="1">
        <v>12</v>
      </c>
      <c r="N108" s="1">
        <v>3</v>
      </c>
      <c r="O108" s="1" t="s">
        <v>25</v>
      </c>
      <c r="P108" s="1" t="s">
        <v>25</v>
      </c>
      <c r="Q108" s="22"/>
    </row>
    <row r="109" spans="1:17" ht="42.75" x14ac:dyDescent="0.2">
      <c r="A109" s="1">
        <f t="shared" si="1"/>
        <v>73</v>
      </c>
      <c r="B109" s="1">
        <v>4507</v>
      </c>
      <c r="C109" s="41" t="s">
        <v>100</v>
      </c>
      <c r="D109" s="1" t="s">
        <v>35</v>
      </c>
      <c r="E109" s="3" t="s">
        <v>28</v>
      </c>
      <c r="F109" s="1" t="s">
        <v>29</v>
      </c>
      <c r="G109" s="1" t="s">
        <v>101</v>
      </c>
      <c r="H109" s="4">
        <v>43868</v>
      </c>
      <c r="I109" s="1" t="s">
        <v>24</v>
      </c>
      <c r="J109" s="19">
        <v>7.47</v>
      </c>
      <c r="K109" s="4">
        <v>43868</v>
      </c>
      <c r="L109" s="19">
        <v>20.05</v>
      </c>
      <c r="M109" s="1">
        <v>12</v>
      </c>
      <c r="N109" s="1">
        <v>3</v>
      </c>
      <c r="O109" s="1" t="s">
        <v>25</v>
      </c>
      <c r="P109" s="1" t="s">
        <v>25</v>
      </c>
      <c r="Q109" s="22"/>
    </row>
    <row r="110" spans="1:17" ht="28.5" x14ac:dyDescent="0.2">
      <c r="A110" s="1">
        <f t="shared" si="1"/>
        <v>74</v>
      </c>
      <c r="B110" s="1">
        <v>1715</v>
      </c>
      <c r="C110" s="1" t="s">
        <v>71</v>
      </c>
      <c r="D110" s="1" t="s">
        <v>20</v>
      </c>
      <c r="E110" s="3" t="s">
        <v>72</v>
      </c>
      <c r="F110" s="1" t="s">
        <v>73</v>
      </c>
      <c r="G110" s="1" t="s">
        <v>74</v>
      </c>
      <c r="H110" s="4">
        <v>43868</v>
      </c>
      <c r="I110" s="1" t="s">
        <v>24</v>
      </c>
      <c r="J110" s="19">
        <v>7.43</v>
      </c>
      <c r="K110" s="4">
        <v>43868</v>
      </c>
      <c r="L110" s="19">
        <v>20.04</v>
      </c>
      <c r="M110" s="1">
        <v>12</v>
      </c>
      <c r="N110" s="1">
        <v>3</v>
      </c>
      <c r="O110" s="1" t="s">
        <v>25</v>
      </c>
      <c r="P110" s="1" t="s">
        <v>25</v>
      </c>
      <c r="Q110" s="22"/>
    </row>
    <row r="111" spans="1:17" ht="28.5" x14ac:dyDescent="0.2">
      <c r="A111" s="1">
        <f t="shared" si="1"/>
        <v>75</v>
      </c>
      <c r="B111" s="1">
        <v>16072</v>
      </c>
      <c r="C111" s="1" t="s">
        <v>184</v>
      </c>
      <c r="D111" s="1" t="s">
        <v>163</v>
      </c>
      <c r="E111" s="3" t="s">
        <v>185</v>
      </c>
      <c r="F111" s="1" t="s">
        <v>84</v>
      </c>
      <c r="G111" s="1" t="s">
        <v>186</v>
      </c>
      <c r="H111" s="4">
        <v>43868</v>
      </c>
      <c r="I111" s="1" t="s">
        <v>24</v>
      </c>
      <c r="J111" s="19">
        <v>7.39</v>
      </c>
      <c r="K111" s="4">
        <v>43868</v>
      </c>
      <c r="L111" s="19">
        <v>20</v>
      </c>
      <c r="M111" s="1">
        <v>12</v>
      </c>
      <c r="N111" s="1">
        <v>3</v>
      </c>
      <c r="O111" s="1" t="s">
        <v>25</v>
      </c>
      <c r="P111" s="1" t="s">
        <v>25</v>
      </c>
      <c r="Q111" s="22"/>
    </row>
    <row r="112" spans="1:17" ht="42.75" x14ac:dyDescent="0.2">
      <c r="A112" s="1">
        <f t="shared" si="1"/>
        <v>76</v>
      </c>
      <c r="B112" s="1">
        <v>9133</v>
      </c>
      <c r="C112" s="40" t="s">
        <v>134</v>
      </c>
      <c r="D112" s="1" t="s">
        <v>27</v>
      </c>
      <c r="E112" s="3" t="s">
        <v>28</v>
      </c>
      <c r="F112" s="1" t="s">
        <v>29</v>
      </c>
      <c r="G112" s="1" t="s">
        <v>30</v>
      </c>
      <c r="H112" s="4">
        <v>43868</v>
      </c>
      <c r="I112" s="1" t="s">
        <v>24</v>
      </c>
      <c r="J112" s="19">
        <v>7.38</v>
      </c>
      <c r="K112" s="4">
        <v>43868</v>
      </c>
      <c r="L112" s="19">
        <v>20</v>
      </c>
      <c r="M112" s="1">
        <v>12</v>
      </c>
      <c r="N112" s="1">
        <v>3</v>
      </c>
      <c r="O112" s="1" t="s">
        <v>33</v>
      </c>
      <c r="P112" s="1" t="s">
        <v>25</v>
      </c>
      <c r="Q112" s="22"/>
    </row>
    <row r="113" spans="1:17" x14ac:dyDescent="0.2">
      <c r="A113" s="1">
        <f t="shared" si="1"/>
        <v>77</v>
      </c>
      <c r="B113" s="1">
        <v>6747</v>
      </c>
      <c r="C113" s="40" t="s">
        <v>117</v>
      </c>
      <c r="D113" s="1" t="s">
        <v>20</v>
      </c>
      <c r="E113" s="3" t="s">
        <v>118</v>
      </c>
      <c r="F113" s="1" t="s">
        <v>119</v>
      </c>
      <c r="G113" s="1" t="s">
        <v>23</v>
      </c>
      <c r="H113" s="4">
        <v>43868</v>
      </c>
      <c r="I113" s="1" t="s">
        <v>24</v>
      </c>
      <c r="J113" s="19">
        <v>7.5</v>
      </c>
      <c r="K113" s="4">
        <v>43868</v>
      </c>
      <c r="L113" s="19">
        <v>20.13</v>
      </c>
      <c r="M113" s="1">
        <v>12</v>
      </c>
      <c r="N113" s="1">
        <v>3</v>
      </c>
      <c r="O113" s="1" t="s">
        <v>25</v>
      </c>
      <c r="P113" s="1" t="s">
        <v>25</v>
      </c>
      <c r="Q113" s="22"/>
    </row>
    <row r="114" spans="1:17" ht="28.5" x14ac:dyDescent="0.2">
      <c r="A114" s="1">
        <f t="shared" si="1"/>
        <v>78</v>
      </c>
      <c r="B114" s="1">
        <v>14704</v>
      </c>
      <c r="C114" s="1" t="s">
        <v>169</v>
      </c>
      <c r="D114" s="1" t="s">
        <v>35</v>
      </c>
      <c r="E114" s="3" t="s">
        <v>36</v>
      </c>
      <c r="F114" s="1" t="s">
        <v>29</v>
      </c>
      <c r="G114" s="1" t="s">
        <v>89</v>
      </c>
      <c r="H114" s="4">
        <v>43868</v>
      </c>
      <c r="I114" s="1" t="s">
        <v>24</v>
      </c>
      <c r="J114" s="19">
        <v>7.36</v>
      </c>
      <c r="K114" s="4">
        <v>43868</v>
      </c>
      <c r="L114" s="19">
        <v>20.010000000000002</v>
      </c>
      <c r="M114" s="1">
        <v>12</v>
      </c>
      <c r="N114" s="1">
        <v>3</v>
      </c>
      <c r="O114" s="1" t="s">
        <v>25</v>
      </c>
      <c r="P114" s="1" t="s">
        <v>25</v>
      </c>
      <c r="Q114" s="22"/>
    </row>
    <row r="115" spans="1:17" ht="28.5" x14ac:dyDescent="0.2">
      <c r="A115" s="1">
        <f t="shared" si="1"/>
        <v>79</v>
      </c>
      <c r="B115" s="1">
        <v>14885</v>
      </c>
      <c r="C115" s="1" t="s">
        <v>171</v>
      </c>
      <c r="D115" s="1" t="s">
        <v>20</v>
      </c>
      <c r="E115" s="3" t="s">
        <v>47</v>
      </c>
      <c r="F115" s="1" t="s">
        <v>52</v>
      </c>
      <c r="G115" s="1" t="s">
        <v>87</v>
      </c>
      <c r="H115" s="4">
        <v>43868</v>
      </c>
      <c r="I115" s="1" t="s">
        <v>24</v>
      </c>
      <c r="J115" s="19">
        <v>7.36</v>
      </c>
      <c r="K115" s="4">
        <v>43868</v>
      </c>
      <c r="L115" s="19">
        <v>20.010000000000002</v>
      </c>
      <c r="M115" s="1">
        <v>12</v>
      </c>
      <c r="N115" s="1">
        <v>3</v>
      </c>
      <c r="O115" s="1" t="s">
        <v>25</v>
      </c>
      <c r="P115" s="1" t="s">
        <v>25</v>
      </c>
      <c r="Q115" s="22"/>
    </row>
    <row r="116" spans="1:17" x14ac:dyDescent="0.2">
      <c r="A116" s="1">
        <f t="shared" si="1"/>
        <v>80</v>
      </c>
      <c r="B116" s="1">
        <v>13814</v>
      </c>
      <c r="C116" s="1" t="s">
        <v>160</v>
      </c>
      <c r="D116" s="1" t="s">
        <v>20</v>
      </c>
      <c r="E116" s="3" t="s">
        <v>60</v>
      </c>
      <c r="F116" s="1" t="s">
        <v>52</v>
      </c>
      <c r="G116" s="1" t="s">
        <v>87</v>
      </c>
      <c r="H116" s="4">
        <v>43868</v>
      </c>
      <c r="I116" s="1" t="s">
        <v>24</v>
      </c>
      <c r="J116" s="19">
        <v>7.35</v>
      </c>
      <c r="K116" s="4">
        <v>43868</v>
      </c>
      <c r="L116" s="19">
        <v>20.03</v>
      </c>
      <c r="M116" s="1">
        <v>12</v>
      </c>
      <c r="N116" s="1">
        <v>3</v>
      </c>
      <c r="O116" s="1" t="s">
        <v>25</v>
      </c>
      <c r="P116" s="1" t="s">
        <v>25</v>
      </c>
      <c r="Q116" s="22"/>
    </row>
    <row r="117" spans="1:17" ht="28.5" x14ac:dyDescent="0.2">
      <c r="A117" s="1">
        <f t="shared" si="1"/>
        <v>81</v>
      </c>
      <c r="B117" s="1">
        <v>7061</v>
      </c>
      <c r="C117" s="40" t="s">
        <v>121</v>
      </c>
      <c r="D117" s="1" t="s">
        <v>82</v>
      </c>
      <c r="E117" s="3" t="s">
        <v>122</v>
      </c>
      <c r="F117" s="1" t="s">
        <v>84</v>
      </c>
      <c r="G117" s="1" t="s">
        <v>85</v>
      </c>
      <c r="H117" s="4">
        <v>43868</v>
      </c>
      <c r="I117" s="1" t="s">
        <v>24</v>
      </c>
      <c r="J117" s="19">
        <v>7.39</v>
      </c>
      <c r="K117" s="4">
        <v>43868</v>
      </c>
      <c r="L117" s="19">
        <v>20.079999999999998</v>
      </c>
      <c r="M117" s="1">
        <v>12</v>
      </c>
      <c r="N117" s="1">
        <v>3</v>
      </c>
      <c r="O117" s="1" t="s">
        <v>33</v>
      </c>
      <c r="P117" s="1" t="s">
        <v>25</v>
      </c>
      <c r="Q117" s="22"/>
    </row>
    <row r="118" spans="1:17" x14ac:dyDescent="0.2">
      <c r="A118" s="1">
        <f t="shared" si="1"/>
        <v>82</v>
      </c>
      <c r="B118" s="1">
        <v>7531</v>
      </c>
      <c r="C118" s="40" t="s">
        <v>125</v>
      </c>
      <c r="D118" s="1" t="s">
        <v>20</v>
      </c>
      <c r="E118" s="3" t="s">
        <v>126</v>
      </c>
      <c r="F118" s="1" t="s">
        <v>52</v>
      </c>
      <c r="G118" s="1" t="s">
        <v>127</v>
      </c>
      <c r="H118" s="4">
        <v>43868</v>
      </c>
      <c r="I118" s="1" t="s">
        <v>24</v>
      </c>
      <c r="J118" s="19">
        <v>7.36</v>
      </c>
      <c r="K118" s="4">
        <v>43868</v>
      </c>
      <c r="L118" s="19">
        <v>20.05</v>
      </c>
      <c r="M118" s="1">
        <v>12</v>
      </c>
      <c r="N118" s="1">
        <v>3</v>
      </c>
      <c r="O118" s="1" t="s">
        <v>25</v>
      </c>
      <c r="P118" s="1" t="s">
        <v>25</v>
      </c>
      <c r="Q118" s="22"/>
    </row>
    <row r="119" spans="1:17" x14ac:dyDescent="0.2">
      <c r="A119" s="1">
        <f t="shared" si="1"/>
        <v>83</v>
      </c>
      <c r="B119" s="1">
        <v>13498</v>
      </c>
      <c r="C119" s="1" t="s">
        <v>154</v>
      </c>
      <c r="D119" s="1" t="s">
        <v>27</v>
      </c>
      <c r="E119" s="3" t="s">
        <v>65</v>
      </c>
      <c r="F119" s="1" t="s">
        <v>73</v>
      </c>
      <c r="G119" s="1" t="s">
        <v>138</v>
      </c>
      <c r="H119" s="4">
        <v>43868</v>
      </c>
      <c r="I119" s="1" t="s">
        <v>24</v>
      </c>
      <c r="J119" s="19">
        <v>7.32</v>
      </c>
      <c r="K119" s="4">
        <v>43868</v>
      </c>
      <c r="L119" s="19">
        <v>20.010000000000002</v>
      </c>
      <c r="M119" s="1">
        <v>12</v>
      </c>
      <c r="N119" s="1">
        <v>3</v>
      </c>
      <c r="O119" s="1" t="s">
        <v>25</v>
      </c>
      <c r="P119" s="1" t="s">
        <v>25</v>
      </c>
      <c r="Q119" s="22"/>
    </row>
    <row r="120" spans="1:17" ht="28.5" x14ac:dyDescent="0.2">
      <c r="A120" s="1">
        <f t="shared" si="1"/>
        <v>84</v>
      </c>
      <c r="B120" s="1">
        <v>9307</v>
      </c>
      <c r="C120" s="1" t="s">
        <v>136</v>
      </c>
      <c r="D120" s="1" t="s">
        <v>39</v>
      </c>
      <c r="E120" s="3" t="s">
        <v>137</v>
      </c>
      <c r="F120" s="1" t="s">
        <v>73</v>
      </c>
      <c r="G120" s="1" t="s">
        <v>138</v>
      </c>
      <c r="H120" s="4">
        <v>43868</v>
      </c>
      <c r="I120" s="1" t="s">
        <v>24</v>
      </c>
      <c r="J120" s="19">
        <v>7.31</v>
      </c>
      <c r="K120" s="4">
        <v>43868</v>
      </c>
      <c r="L120" s="19">
        <v>20.04</v>
      </c>
      <c r="M120" s="1">
        <v>12</v>
      </c>
      <c r="N120" s="1">
        <v>3</v>
      </c>
      <c r="O120" s="1" t="s">
        <v>33</v>
      </c>
      <c r="P120" s="1" t="s">
        <v>25</v>
      </c>
      <c r="Q120" s="22"/>
    </row>
    <row r="121" spans="1:17" ht="42.75" x14ac:dyDescent="0.2">
      <c r="A121" s="1">
        <f t="shared" si="1"/>
        <v>85</v>
      </c>
      <c r="B121" s="1">
        <v>7564</v>
      </c>
      <c r="C121" s="40" t="s">
        <v>128</v>
      </c>
      <c r="D121" s="1" t="s">
        <v>20</v>
      </c>
      <c r="E121" s="3" t="s">
        <v>28</v>
      </c>
      <c r="F121" s="1" t="s">
        <v>52</v>
      </c>
      <c r="G121" s="1" t="s">
        <v>76</v>
      </c>
      <c r="H121" s="4">
        <v>43868</v>
      </c>
      <c r="I121" s="1" t="s">
        <v>24</v>
      </c>
      <c r="J121" s="19">
        <v>7.3</v>
      </c>
      <c r="K121" s="4">
        <v>43868</v>
      </c>
      <c r="L121" s="19">
        <v>20.05</v>
      </c>
      <c r="M121" s="1">
        <v>12</v>
      </c>
      <c r="N121" s="1">
        <v>3</v>
      </c>
      <c r="O121" s="1" t="s">
        <v>25</v>
      </c>
      <c r="P121" s="1" t="s">
        <v>25</v>
      </c>
      <c r="Q121" s="22"/>
    </row>
    <row r="122" spans="1:17" ht="28.5" x14ac:dyDescent="0.2">
      <c r="A122" s="1">
        <f t="shared" si="1"/>
        <v>86</v>
      </c>
      <c r="B122" s="1">
        <v>6122</v>
      </c>
      <c r="C122" s="40" t="s">
        <v>105</v>
      </c>
      <c r="D122" s="1" t="s">
        <v>20</v>
      </c>
      <c r="E122" s="3" t="s">
        <v>106</v>
      </c>
      <c r="F122" s="1" t="s">
        <v>107</v>
      </c>
      <c r="G122" s="1" t="s">
        <v>23</v>
      </c>
      <c r="H122" s="4">
        <v>43868</v>
      </c>
      <c r="I122" s="1" t="s">
        <v>108</v>
      </c>
      <c r="J122" s="19">
        <v>7.22</v>
      </c>
      <c r="K122" s="4">
        <v>43868</v>
      </c>
      <c r="L122" s="19">
        <v>20.21</v>
      </c>
      <c r="M122" s="1">
        <v>12</v>
      </c>
      <c r="N122" s="1">
        <v>4</v>
      </c>
      <c r="O122" s="1" t="s">
        <v>25</v>
      </c>
      <c r="P122" s="1" t="s">
        <v>25</v>
      </c>
      <c r="Q122" s="22"/>
    </row>
    <row r="123" spans="1:17" ht="28.5" x14ac:dyDescent="0.2">
      <c r="A123" s="1">
        <f t="shared" si="1"/>
        <v>87</v>
      </c>
      <c r="B123" s="1">
        <v>1119</v>
      </c>
      <c r="C123" s="1" t="s">
        <v>55</v>
      </c>
      <c r="D123" s="1" t="s">
        <v>56</v>
      </c>
      <c r="E123" s="3" t="s">
        <v>57</v>
      </c>
      <c r="F123" s="1" t="s">
        <v>58</v>
      </c>
      <c r="G123" s="1" t="s">
        <v>23</v>
      </c>
      <c r="H123" s="4">
        <v>43868</v>
      </c>
      <c r="I123" s="1" t="s">
        <v>24</v>
      </c>
      <c r="J123" s="19">
        <v>7.46</v>
      </c>
      <c r="K123" s="4">
        <v>43868</v>
      </c>
      <c r="L123" s="19">
        <v>20.53</v>
      </c>
      <c r="M123" s="1">
        <v>13</v>
      </c>
      <c r="N123" s="1">
        <v>4</v>
      </c>
      <c r="O123" s="1" t="s">
        <v>25</v>
      </c>
      <c r="P123" s="1" t="s">
        <v>33</v>
      </c>
      <c r="Q123" s="22"/>
    </row>
    <row r="124" spans="1:17" x14ac:dyDescent="0.2">
      <c r="A124" s="1">
        <f t="shared" si="1"/>
        <v>88</v>
      </c>
      <c r="B124" s="1">
        <v>1663</v>
      </c>
      <c r="C124" s="1" t="s">
        <v>66</v>
      </c>
      <c r="D124" s="1" t="s">
        <v>20</v>
      </c>
      <c r="E124" s="3" t="s">
        <v>60</v>
      </c>
      <c r="F124" s="1" t="s">
        <v>52</v>
      </c>
      <c r="G124" s="1" t="s">
        <v>67</v>
      </c>
      <c r="H124" s="4">
        <v>43868</v>
      </c>
      <c r="I124" s="1" t="s">
        <v>24</v>
      </c>
      <c r="J124" s="19">
        <v>8.27</v>
      </c>
      <c r="K124" s="4">
        <v>43868</v>
      </c>
      <c r="L124" s="19">
        <v>22.03</v>
      </c>
      <c r="M124" s="1">
        <v>13</v>
      </c>
      <c r="N124" s="1">
        <v>5</v>
      </c>
      <c r="O124" s="1" t="s">
        <v>33</v>
      </c>
      <c r="P124" s="1" t="s">
        <v>25</v>
      </c>
      <c r="Q124" s="22"/>
    </row>
    <row r="125" spans="1:17" ht="28.5" x14ac:dyDescent="0.2">
      <c r="A125" s="1">
        <f t="shared" si="1"/>
        <v>89</v>
      </c>
      <c r="B125" s="1">
        <v>5112</v>
      </c>
      <c r="C125" s="41" t="s">
        <v>102</v>
      </c>
      <c r="D125" s="1" t="s">
        <v>20</v>
      </c>
      <c r="E125" s="3" t="s">
        <v>103</v>
      </c>
      <c r="F125" s="1" t="s">
        <v>52</v>
      </c>
      <c r="G125" s="1" t="s">
        <v>67</v>
      </c>
      <c r="H125" s="4">
        <v>43868</v>
      </c>
      <c r="I125" s="1" t="s">
        <v>24</v>
      </c>
      <c r="J125" s="19">
        <v>7.55</v>
      </c>
      <c r="K125" s="4">
        <v>43868</v>
      </c>
      <c r="L125" s="19">
        <v>21.59</v>
      </c>
      <c r="M125" s="1">
        <v>14</v>
      </c>
      <c r="N125" s="1">
        <v>5</v>
      </c>
      <c r="O125" s="1" t="s">
        <v>25</v>
      </c>
      <c r="P125" s="1" t="s">
        <v>25</v>
      </c>
      <c r="Q125" s="22"/>
    </row>
    <row r="126" spans="1:17" x14ac:dyDescent="0.2">
      <c r="A126" s="1">
        <v>90</v>
      </c>
      <c r="B126" s="1">
        <v>63442</v>
      </c>
      <c r="C126" s="1" t="s">
        <v>237</v>
      </c>
      <c r="D126" s="3" t="s">
        <v>238</v>
      </c>
      <c r="E126" s="1" t="s">
        <v>156</v>
      </c>
      <c r="F126" s="1" t="s">
        <v>157</v>
      </c>
      <c r="G126" s="1" t="s">
        <v>23</v>
      </c>
      <c r="H126" s="4">
        <v>43868</v>
      </c>
      <c r="I126" s="1" t="s">
        <v>24</v>
      </c>
      <c r="J126" s="19">
        <v>8.09</v>
      </c>
      <c r="K126" s="4">
        <v>43868</v>
      </c>
      <c r="L126" s="19">
        <v>20</v>
      </c>
      <c r="M126" s="1">
        <v>11</v>
      </c>
      <c r="N126" s="1">
        <v>3</v>
      </c>
      <c r="O126" s="1" t="s">
        <v>25</v>
      </c>
      <c r="P126" s="1" t="s">
        <v>33</v>
      </c>
      <c r="Q126" s="22"/>
    </row>
    <row r="129" spans="4:4" x14ac:dyDescent="0.2">
      <c r="D129" s="15"/>
    </row>
    <row r="130" spans="4:4" x14ac:dyDescent="0.2">
      <c r="D130" s="15"/>
    </row>
  </sheetData>
  <mergeCells count="10">
    <mergeCell ref="B33:N33"/>
    <mergeCell ref="O33:S33"/>
    <mergeCell ref="A34:E34"/>
    <mergeCell ref="A5:G5"/>
    <mergeCell ref="B30:N30"/>
    <mergeCell ref="O30:S30"/>
    <mergeCell ref="B31:N31"/>
    <mergeCell ref="O31:S31"/>
    <mergeCell ref="B32:N32"/>
    <mergeCell ref="O32:S32"/>
  </mergeCells>
  <printOptions headings="1" gridLines="1"/>
  <pageMargins left="0.7" right="0.7" top="0.75" bottom="0.75" header="0.3" footer="0.3"/>
  <pageSetup paperSize="5"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A7AF-24B7-40DE-9326-B7FE1673BB0F}">
  <dimension ref="A1:X130"/>
  <sheetViews>
    <sheetView zoomScaleNormal="100" workbookViewId="0">
      <selection activeCell="B32" sqref="B32:N32"/>
    </sheetView>
  </sheetViews>
  <sheetFormatPr defaultColWidth="9.140625" defaultRowHeight="14.25" x14ac:dyDescent="0.2"/>
  <cols>
    <col min="1" max="1" width="11.85546875" style="1" customWidth="1"/>
    <col min="2" max="2" width="18.7109375" style="2" customWidth="1"/>
    <col min="3" max="3" width="23.28515625" style="1" bestFit="1" customWidth="1"/>
    <col min="4" max="4" width="23.28515625" style="3" customWidth="1"/>
    <col min="5" max="5" width="14.7109375" style="1" customWidth="1"/>
    <col min="6" max="6" width="10.140625" style="1" customWidth="1"/>
    <col min="7" max="7" width="9.140625" style="1"/>
    <col min="8" max="8" width="8.7109375" style="1" customWidth="1"/>
    <col min="9" max="9" width="6.28515625" style="1" customWidth="1"/>
    <col min="10" max="10" width="9.140625" style="1"/>
    <col min="11" max="11" width="12.7109375" style="1" customWidth="1"/>
    <col min="12" max="12" width="6.42578125" style="1" customWidth="1"/>
    <col min="13" max="13" width="5.5703125" style="1" customWidth="1"/>
    <col min="14" max="14" width="6.28515625" style="1" customWidth="1"/>
    <col min="15" max="15" width="9.5703125" style="1" customWidth="1"/>
    <col min="16" max="16" width="9.140625" style="1"/>
    <col min="17" max="17" width="2.42578125" style="1" customWidth="1"/>
    <col min="18" max="16384" width="9.140625" style="1"/>
  </cols>
  <sheetData>
    <row r="1" spans="1:15" ht="15" x14ac:dyDescent="0.25">
      <c r="A1" s="16" t="s">
        <v>190</v>
      </c>
      <c r="B1" s="9"/>
      <c r="C1" s="8"/>
      <c r="D1" s="13"/>
      <c r="E1" s="8"/>
      <c r="F1" s="16" t="s">
        <v>191</v>
      </c>
      <c r="G1" s="16"/>
      <c r="H1" s="16" t="s">
        <v>192</v>
      </c>
      <c r="I1" s="8"/>
      <c r="J1" s="8"/>
      <c r="L1" s="8"/>
      <c r="M1" s="8"/>
      <c r="N1" s="8"/>
      <c r="O1" s="8"/>
    </row>
    <row r="2" spans="1:15" ht="15" x14ac:dyDescent="0.25">
      <c r="A2" s="16" t="s">
        <v>214</v>
      </c>
      <c r="B2" s="9"/>
      <c r="C2" s="8"/>
      <c r="D2" s="13"/>
      <c r="E2" s="8"/>
      <c r="F2" s="8" t="s">
        <v>215</v>
      </c>
      <c r="G2" s="8"/>
      <c r="H2" s="8"/>
      <c r="I2" s="8"/>
      <c r="J2" s="8"/>
      <c r="L2" s="8"/>
      <c r="M2" s="8"/>
      <c r="N2" s="8"/>
      <c r="O2" s="8"/>
    </row>
    <row r="3" spans="1:15" ht="15" x14ac:dyDescent="0.25">
      <c r="A3" s="16"/>
      <c r="B3" s="9"/>
      <c r="C3" s="8"/>
      <c r="D3" s="13"/>
      <c r="E3" s="8"/>
      <c r="F3" s="8"/>
      <c r="H3" s="8"/>
      <c r="I3" s="8"/>
      <c r="J3" s="8"/>
      <c r="K3" s="8"/>
      <c r="L3" s="8"/>
      <c r="M3" s="8"/>
      <c r="N3" s="8"/>
      <c r="O3" s="8"/>
    </row>
    <row r="4" spans="1:15" ht="15" x14ac:dyDescent="0.25">
      <c r="A4" s="16" t="s">
        <v>196</v>
      </c>
      <c r="B4" s="9"/>
      <c r="C4" s="8"/>
      <c r="D4" s="13"/>
      <c r="E4" s="8"/>
      <c r="F4" s="8"/>
      <c r="G4" s="8"/>
      <c r="H4" s="8"/>
      <c r="I4" s="8"/>
      <c r="J4" s="8"/>
      <c r="K4" s="8"/>
      <c r="L4" s="8"/>
      <c r="M4" s="8"/>
      <c r="N4" s="8"/>
      <c r="O4" s="8"/>
    </row>
    <row r="5" spans="1:15" ht="16.149999999999999" customHeight="1" x14ac:dyDescent="0.25">
      <c r="A5" s="45" t="s">
        <v>230</v>
      </c>
      <c r="B5" s="46"/>
      <c r="C5" s="46"/>
      <c r="D5" s="46"/>
      <c r="E5" s="46"/>
      <c r="F5" s="46"/>
      <c r="G5" s="47"/>
      <c r="H5" s="8"/>
      <c r="I5" s="8"/>
      <c r="J5" s="8"/>
      <c r="K5" s="8"/>
      <c r="L5" s="8"/>
      <c r="M5" s="8"/>
      <c r="N5" s="8"/>
      <c r="O5" s="8"/>
    </row>
    <row r="6" spans="1:15" ht="15" x14ac:dyDescent="0.25">
      <c r="A6" s="16"/>
      <c r="B6" s="9"/>
      <c r="C6" s="8"/>
      <c r="D6" s="13"/>
      <c r="E6" s="8"/>
      <c r="F6" s="8"/>
      <c r="G6" s="8"/>
      <c r="H6" s="8"/>
      <c r="I6" s="8"/>
      <c r="J6" s="8"/>
      <c r="K6" s="8"/>
      <c r="L6" s="8"/>
      <c r="M6" s="8"/>
      <c r="N6" s="8"/>
      <c r="O6" s="8"/>
    </row>
    <row r="7" spans="1:15" ht="15" x14ac:dyDescent="0.25">
      <c r="A7" s="16" t="s">
        <v>202</v>
      </c>
      <c r="B7" s="9"/>
      <c r="C7" s="8"/>
      <c r="D7" s="13"/>
      <c r="E7" s="8"/>
      <c r="F7" s="8"/>
      <c r="G7" s="8"/>
      <c r="H7" s="8"/>
      <c r="I7" s="8"/>
      <c r="J7" s="8"/>
      <c r="K7" s="8"/>
      <c r="L7" s="8"/>
      <c r="M7" s="8"/>
      <c r="N7" s="8"/>
      <c r="O7" s="8"/>
    </row>
    <row r="8" spans="1:15" ht="15" x14ac:dyDescent="0.25">
      <c r="A8" s="16" t="s">
        <v>204</v>
      </c>
      <c r="C8" s="8"/>
      <c r="D8" s="13"/>
      <c r="E8" s="8"/>
      <c r="F8" s="8"/>
      <c r="G8" s="8"/>
      <c r="H8" s="8"/>
      <c r="I8" s="8"/>
      <c r="J8" s="8"/>
      <c r="L8" s="8"/>
      <c r="M8" s="8"/>
      <c r="N8" s="8"/>
      <c r="O8" s="8"/>
    </row>
    <row r="9" spans="1:15" ht="15" x14ac:dyDescent="0.25">
      <c r="A9" s="16" t="s">
        <v>205</v>
      </c>
    </row>
    <row r="10" spans="1:15" ht="15" x14ac:dyDescent="0.25">
      <c r="A10" s="16" t="s">
        <v>218</v>
      </c>
    </row>
    <row r="11" spans="1:15" ht="15" x14ac:dyDescent="0.25">
      <c r="A11" s="16" t="s">
        <v>223</v>
      </c>
    </row>
    <row r="12" spans="1:15" ht="15" x14ac:dyDescent="0.25">
      <c r="A12" s="16" t="s">
        <v>217</v>
      </c>
    </row>
    <row r="13" spans="1:15" ht="15" x14ac:dyDescent="0.25">
      <c r="A13" s="16" t="s">
        <v>203</v>
      </c>
    </row>
    <row r="14" spans="1:15" ht="15" x14ac:dyDescent="0.25">
      <c r="A14" s="16"/>
    </row>
    <row r="15" spans="1:15" ht="15" x14ac:dyDescent="0.25">
      <c r="A15" s="8" t="s">
        <v>197</v>
      </c>
      <c r="B15" s="1"/>
    </row>
    <row r="16" spans="1:15" s="10" customFormat="1" x14ac:dyDescent="0.2">
      <c r="D16" s="14"/>
    </row>
    <row r="17" spans="1:22" x14ac:dyDescent="0.2">
      <c r="A17" s="1" t="s">
        <v>198</v>
      </c>
    </row>
    <row r="18" spans="1:22" x14ac:dyDescent="0.2">
      <c r="A18" s="1" t="s">
        <v>0</v>
      </c>
      <c r="J18" s="1" t="s">
        <v>194</v>
      </c>
    </row>
    <row r="19" spans="1:22" x14ac:dyDescent="0.2">
      <c r="A19" s="1" t="s">
        <v>211</v>
      </c>
      <c r="J19" s="1" t="s">
        <v>210</v>
      </c>
    </row>
    <row r="20" spans="1:22" x14ac:dyDescent="0.2">
      <c r="A20" s="1" t="s">
        <v>212</v>
      </c>
      <c r="J20" s="1" t="s">
        <v>207</v>
      </c>
    </row>
    <row r="21" spans="1:22" x14ac:dyDescent="0.2">
      <c r="A21" s="1" t="s">
        <v>193</v>
      </c>
      <c r="J21" s="1" t="s">
        <v>208</v>
      </c>
    </row>
    <row r="22" spans="1:22" x14ac:dyDescent="0.2">
      <c r="A22" s="1" t="s">
        <v>1</v>
      </c>
      <c r="J22" s="1" t="s">
        <v>195</v>
      </c>
    </row>
    <row r="23" spans="1:22" x14ac:dyDescent="0.2">
      <c r="A23" s="1">
        <v>1</v>
      </c>
      <c r="B23" s="2" t="s">
        <v>2</v>
      </c>
      <c r="J23" s="1" t="s">
        <v>209</v>
      </c>
    </row>
    <row r="24" spans="1:22" x14ac:dyDescent="0.2">
      <c r="A24" s="1">
        <v>2</v>
      </c>
      <c r="B24" s="2" t="s">
        <v>3</v>
      </c>
    </row>
    <row r="25" spans="1:22" x14ac:dyDescent="0.2">
      <c r="A25" s="1">
        <v>3</v>
      </c>
      <c r="B25" s="2" t="s">
        <v>206</v>
      </c>
    </row>
    <row r="26" spans="1:22" ht="15.75" x14ac:dyDescent="0.25">
      <c r="A26" s="1">
        <v>4</v>
      </c>
      <c r="B26" s="1" t="s">
        <v>231</v>
      </c>
    </row>
    <row r="27" spans="1:22" ht="15.75" x14ac:dyDescent="0.25">
      <c r="A27" s="1">
        <v>5</v>
      </c>
      <c r="B27" s="1" t="s">
        <v>232</v>
      </c>
    </row>
    <row r="29" spans="1:22" ht="15" x14ac:dyDescent="0.25">
      <c r="A29" s="7" t="s">
        <v>189</v>
      </c>
    </row>
    <row r="30" spans="1:22" ht="75.75" customHeight="1" x14ac:dyDescent="0.2">
      <c r="A30" s="17" t="s">
        <v>199</v>
      </c>
      <c r="B30" s="51" t="s">
        <v>239</v>
      </c>
      <c r="C30" s="51"/>
      <c r="D30" s="51"/>
      <c r="E30" s="51"/>
      <c r="F30" s="51"/>
      <c r="G30" s="51"/>
      <c r="H30" s="51"/>
      <c r="I30" s="51"/>
      <c r="J30" s="51"/>
      <c r="K30" s="51"/>
      <c r="L30" s="51"/>
      <c r="M30" s="51"/>
      <c r="N30" s="51"/>
      <c r="O30" s="43" t="s">
        <v>213</v>
      </c>
      <c r="P30" s="43"/>
      <c r="Q30" s="43"/>
      <c r="R30" s="43"/>
      <c r="S30" s="43"/>
      <c r="T30" s="43"/>
      <c r="U30" s="43"/>
      <c r="V30" s="25">
        <f>10/89</f>
        <v>0.11235955056179775</v>
      </c>
    </row>
    <row r="31" spans="1:22" ht="67.150000000000006" customHeight="1" x14ac:dyDescent="0.2">
      <c r="A31" s="17" t="s">
        <v>200</v>
      </c>
      <c r="B31" s="52" t="s">
        <v>228</v>
      </c>
      <c r="C31" s="52"/>
      <c r="D31" s="52"/>
      <c r="E31" s="52"/>
      <c r="F31" s="52"/>
      <c r="G31" s="52"/>
      <c r="H31" s="52"/>
      <c r="I31" s="52"/>
      <c r="J31" s="52"/>
      <c r="K31" s="52"/>
      <c r="L31" s="52"/>
      <c r="M31" s="52"/>
      <c r="N31" s="52"/>
      <c r="O31" s="43" t="s">
        <v>216</v>
      </c>
      <c r="P31" s="43"/>
      <c r="Q31" s="43"/>
      <c r="R31" s="43"/>
      <c r="S31" s="43"/>
      <c r="T31" s="43"/>
      <c r="U31" s="43"/>
      <c r="V31" s="25">
        <f>6/89</f>
        <v>6.741573033707865E-2</v>
      </c>
    </row>
    <row r="32" spans="1:22" ht="61.9" customHeight="1" x14ac:dyDescent="0.25">
      <c r="A32" s="18" t="s">
        <v>201</v>
      </c>
      <c r="B32" s="52" t="s">
        <v>229</v>
      </c>
      <c r="C32" s="52"/>
      <c r="D32" s="52"/>
      <c r="E32" s="52"/>
      <c r="F32" s="52"/>
      <c r="G32" s="52"/>
      <c r="H32" s="52"/>
      <c r="I32" s="52"/>
      <c r="J32" s="52"/>
      <c r="K32" s="52"/>
      <c r="L32" s="52"/>
      <c r="M32" s="52"/>
      <c r="N32" s="52"/>
      <c r="O32" s="43" t="s">
        <v>219</v>
      </c>
      <c r="P32" s="43"/>
      <c r="Q32" s="43"/>
      <c r="R32" s="43"/>
      <c r="S32" s="43"/>
      <c r="T32" s="43"/>
      <c r="U32" s="43"/>
      <c r="V32" s="25">
        <f>87/89</f>
        <v>0.97752808988764039</v>
      </c>
    </row>
    <row r="33" spans="1:24" ht="44.45" customHeight="1" x14ac:dyDescent="0.25">
      <c r="A33" s="18" t="s">
        <v>233</v>
      </c>
      <c r="B33" s="53" t="s">
        <v>235</v>
      </c>
      <c r="C33" s="54"/>
      <c r="D33" s="54"/>
      <c r="E33" s="54"/>
      <c r="F33" s="54"/>
      <c r="G33" s="54"/>
      <c r="H33" s="54"/>
      <c r="I33" s="54"/>
      <c r="J33" s="54"/>
      <c r="K33" s="54"/>
      <c r="L33" s="54"/>
      <c r="M33" s="54"/>
      <c r="N33" s="54"/>
      <c r="O33" s="55" t="s">
        <v>234</v>
      </c>
      <c r="P33" s="55"/>
      <c r="Q33" s="55"/>
      <c r="R33" s="55"/>
      <c r="S33" s="55"/>
      <c r="T33" s="55"/>
      <c r="U33" s="55"/>
      <c r="V33" s="28"/>
    </row>
    <row r="34" spans="1:24" ht="44.45" customHeight="1" x14ac:dyDescent="0.2">
      <c r="A34" s="50" t="s">
        <v>236</v>
      </c>
      <c r="B34" s="50"/>
      <c r="C34" s="50"/>
      <c r="D34" s="50"/>
      <c r="E34" s="50"/>
      <c r="F34" s="23"/>
      <c r="G34" s="23"/>
      <c r="H34" s="23"/>
      <c r="I34" s="23"/>
      <c r="J34" s="23"/>
      <c r="K34" s="23"/>
      <c r="L34" s="23"/>
      <c r="M34" s="23"/>
      <c r="N34" s="23"/>
      <c r="O34" s="24"/>
      <c r="P34" s="24"/>
      <c r="Q34" s="24"/>
      <c r="R34" s="27"/>
      <c r="S34" s="27"/>
      <c r="T34" s="27"/>
      <c r="U34" s="27"/>
      <c r="V34" s="27"/>
    </row>
    <row r="35" spans="1:24" ht="16.149999999999999" customHeight="1" x14ac:dyDescent="0.25">
      <c r="A35" s="29"/>
      <c r="B35" s="30"/>
      <c r="C35" s="30"/>
      <c r="D35" s="30"/>
      <c r="E35" s="30"/>
      <c r="F35" s="30"/>
      <c r="G35" s="30"/>
      <c r="H35" s="30"/>
      <c r="I35" s="30"/>
      <c r="J35" s="30"/>
      <c r="K35" s="30"/>
      <c r="L35" s="30"/>
      <c r="M35" s="30"/>
      <c r="N35" s="30"/>
      <c r="O35" s="31"/>
      <c r="P35" s="31"/>
      <c r="Q35" s="31"/>
      <c r="R35" s="32"/>
      <c r="S35" s="32"/>
      <c r="T35" s="32"/>
      <c r="U35" s="32"/>
      <c r="V35" s="32"/>
      <c r="W35" s="22"/>
      <c r="X35" s="22"/>
    </row>
    <row r="36" spans="1:24" s="11" customFormat="1" ht="127.5" x14ac:dyDescent="0.2">
      <c r="B36" s="11" t="s">
        <v>4</v>
      </c>
      <c r="C36" s="12" t="s">
        <v>5</v>
      </c>
      <c r="D36" s="11" t="s">
        <v>6</v>
      </c>
      <c r="E36" s="11" t="s">
        <v>7</v>
      </c>
      <c r="F36" s="11" t="s">
        <v>8</v>
      </c>
      <c r="G36" s="11" t="s">
        <v>9</v>
      </c>
      <c r="H36" s="11" t="s">
        <v>10</v>
      </c>
      <c r="I36" s="11" t="s">
        <v>11</v>
      </c>
      <c r="J36" s="11" t="s">
        <v>12</v>
      </c>
      <c r="K36" s="11" t="s">
        <v>13</v>
      </c>
      <c r="L36" s="11" t="s">
        <v>14</v>
      </c>
      <c r="M36" s="11" t="s">
        <v>15</v>
      </c>
      <c r="N36" s="11" t="s">
        <v>16</v>
      </c>
      <c r="O36" s="11" t="s">
        <v>17</v>
      </c>
      <c r="P36" s="11" t="s">
        <v>18</v>
      </c>
      <c r="Q36" s="21"/>
      <c r="R36" s="11" t="s">
        <v>222</v>
      </c>
      <c r="S36" s="12" t="s">
        <v>220</v>
      </c>
      <c r="T36" s="11" t="s">
        <v>221</v>
      </c>
      <c r="U36" s="11" t="s">
        <v>224</v>
      </c>
      <c r="V36" s="11" t="s">
        <v>225</v>
      </c>
      <c r="W36" s="11" t="s">
        <v>226</v>
      </c>
      <c r="X36" s="11" t="s">
        <v>227</v>
      </c>
    </row>
    <row r="37" spans="1:24" ht="28.5" x14ac:dyDescent="0.2">
      <c r="A37" s="1">
        <v>1</v>
      </c>
      <c r="B37" s="1">
        <v>11189</v>
      </c>
      <c r="C37" s="2" t="s">
        <v>143</v>
      </c>
      <c r="D37" s="1" t="s">
        <v>35</v>
      </c>
      <c r="E37" s="3" t="s">
        <v>115</v>
      </c>
      <c r="F37" s="1" t="s">
        <v>29</v>
      </c>
      <c r="G37" s="1" t="s">
        <v>23</v>
      </c>
      <c r="H37" s="4">
        <v>43868</v>
      </c>
      <c r="I37" s="1" t="s">
        <v>24</v>
      </c>
      <c r="J37" s="19">
        <v>8</v>
      </c>
      <c r="K37" s="4">
        <v>43868</v>
      </c>
      <c r="L37" s="19">
        <v>18.14</v>
      </c>
      <c r="M37" s="1">
        <v>10</v>
      </c>
      <c r="N37" s="1">
        <v>1</v>
      </c>
      <c r="O37" s="1" t="s">
        <v>25</v>
      </c>
      <c r="P37" s="1" t="s">
        <v>25</v>
      </c>
      <c r="Q37" s="22"/>
      <c r="R37" s="19">
        <f>L37-J37</f>
        <v>10.14</v>
      </c>
      <c r="S37" s="20">
        <f>INT(R37)</f>
        <v>10</v>
      </c>
      <c r="T37" s="19">
        <f>R37-S37</f>
        <v>0.14000000000000057</v>
      </c>
      <c r="U37" s="1" t="str">
        <f>IF(T37&lt;0.5, "0", "1")</f>
        <v>0</v>
      </c>
      <c r="V37" s="19">
        <f>S37+U37</f>
        <v>10</v>
      </c>
      <c r="W37" s="19">
        <f>V37-8</f>
        <v>2</v>
      </c>
      <c r="X37" s="26" t="str">
        <f>IF(N37=W37, "Yes", "No")</f>
        <v>No</v>
      </c>
    </row>
    <row r="38" spans="1:24" x14ac:dyDescent="0.2">
      <c r="A38" s="1">
        <f>A37+1</f>
        <v>2</v>
      </c>
      <c r="B38" s="1">
        <v>12822</v>
      </c>
      <c r="C38" s="2" t="s">
        <v>148</v>
      </c>
      <c r="D38" s="1" t="s">
        <v>39</v>
      </c>
      <c r="E38" s="3" t="s">
        <v>149</v>
      </c>
      <c r="F38" s="1" t="s">
        <v>150</v>
      </c>
      <c r="G38" s="1" t="s">
        <v>151</v>
      </c>
      <c r="H38" s="4">
        <v>43868</v>
      </c>
      <c r="I38" s="1" t="s">
        <v>152</v>
      </c>
      <c r="J38" s="19">
        <v>7.14</v>
      </c>
      <c r="K38" s="4">
        <v>43868</v>
      </c>
      <c r="L38" s="19">
        <v>17.52</v>
      </c>
      <c r="M38" s="1">
        <v>10</v>
      </c>
      <c r="N38" s="1">
        <v>1</v>
      </c>
      <c r="O38" s="26" t="s">
        <v>33</v>
      </c>
      <c r="P38" s="1" t="s">
        <v>25</v>
      </c>
      <c r="Q38" s="22"/>
      <c r="R38" s="19">
        <f t="shared" ref="R38:R101" si="0">L38-J38</f>
        <v>10.379999999999999</v>
      </c>
      <c r="S38" s="20">
        <f t="shared" ref="S38:S101" si="1">INT(R38)</f>
        <v>10</v>
      </c>
      <c r="T38" s="19">
        <f t="shared" ref="T38:T101" si="2">R38-S38</f>
        <v>0.37999999999999901</v>
      </c>
      <c r="U38" s="1" t="str">
        <f t="shared" ref="U38:U101" si="3">IF(T38&lt;0.5, "0", "1")</f>
        <v>0</v>
      </c>
      <c r="V38" s="19">
        <f t="shared" ref="V38:V101" si="4">S38+U38</f>
        <v>10</v>
      </c>
      <c r="W38" s="19">
        <f t="shared" ref="W38:W101" si="5">V38-8</f>
        <v>2</v>
      </c>
      <c r="X38" s="26" t="str">
        <f t="shared" ref="X38:X101" si="6">IF(N38=W38, "Yes", "No")</f>
        <v>No</v>
      </c>
    </row>
    <row r="39" spans="1:24" ht="42.75" x14ac:dyDescent="0.2">
      <c r="A39" s="1">
        <f t="shared" ref="A39:A102" si="7">A38+1</f>
        <v>3</v>
      </c>
      <c r="B39" s="1">
        <v>11728</v>
      </c>
      <c r="C39" s="2" t="s">
        <v>144</v>
      </c>
      <c r="D39" s="1" t="s">
        <v>27</v>
      </c>
      <c r="E39" s="3" t="s">
        <v>28</v>
      </c>
      <c r="F39" s="1" t="s">
        <v>29</v>
      </c>
      <c r="G39" s="1" t="s">
        <v>32</v>
      </c>
      <c r="H39" s="4">
        <v>43868</v>
      </c>
      <c r="I39" s="1" t="s">
        <v>24</v>
      </c>
      <c r="J39" s="19">
        <v>8.14</v>
      </c>
      <c r="K39" s="4">
        <v>43868</v>
      </c>
      <c r="L39" s="19">
        <v>19.57</v>
      </c>
      <c r="M39" s="1">
        <v>11</v>
      </c>
      <c r="N39" s="1">
        <v>3</v>
      </c>
      <c r="O39" s="1" t="s">
        <v>25</v>
      </c>
      <c r="P39" s="1" t="s">
        <v>25</v>
      </c>
      <c r="Q39" s="22"/>
      <c r="R39" s="19">
        <f t="shared" si="0"/>
        <v>11.43</v>
      </c>
      <c r="S39" s="20">
        <f t="shared" si="1"/>
        <v>11</v>
      </c>
      <c r="T39" s="19">
        <f t="shared" si="2"/>
        <v>0.42999999999999972</v>
      </c>
      <c r="U39" s="1" t="str">
        <f t="shared" si="3"/>
        <v>0</v>
      </c>
      <c r="V39" s="19">
        <f t="shared" si="4"/>
        <v>11</v>
      </c>
      <c r="W39" s="19">
        <f t="shared" si="5"/>
        <v>3</v>
      </c>
      <c r="X39" s="1" t="str">
        <f t="shared" si="6"/>
        <v>Yes</v>
      </c>
    </row>
    <row r="40" spans="1:24" ht="28.5" x14ac:dyDescent="0.2">
      <c r="A40" s="1">
        <f t="shared" si="7"/>
        <v>4</v>
      </c>
      <c r="B40" s="1">
        <v>15755</v>
      </c>
      <c r="C40" s="1" t="s">
        <v>177</v>
      </c>
      <c r="D40" s="1" t="s">
        <v>27</v>
      </c>
      <c r="E40" s="3" t="s">
        <v>47</v>
      </c>
      <c r="F40" s="1" t="s">
        <v>29</v>
      </c>
      <c r="G40" s="1" t="s">
        <v>32</v>
      </c>
      <c r="H40" s="4">
        <v>43868</v>
      </c>
      <c r="I40" s="1" t="s">
        <v>24</v>
      </c>
      <c r="J40" s="19">
        <v>8.08</v>
      </c>
      <c r="K40" s="4">
        <v>43868</v>
      </c>
      <c r="L40" s="19">
        <v>19.57</v>
      </c>
      <c r="M40" s="1">
        <v>11</v>
      </c>
      <c r="N40" s="1">
        <v>3</v>
      </c>
      <c r="O40" s="1" t="s">
        <v>25</v>
      </c>
      <c r="P40" s="1" t="s">
        <v>25</v>
      </c>
      <c r="Q40" s="22"/>
      <c r="R40" s="19">
        <f t="shared" si="0"/>
        <v>11.49</v>
      </c>
      <c r="S40" s="20">
        <f t="shared" si="1"/>
        <v>11</v>
      </c>
      <c r="T40" s="19">
        <f t="shared" si="2"/>
        <v>0.49000000000000021</v>
      </c>
      <c r="U40" s="1" t="str">
        <f t="shared" si="3"/>
        <v>0</v>
      </c>
      <c r="V40" s="19">
        <f t="shared" si="4"/>
        <v>11</v>
      </c>
      <c r="W40" s="19">
        <f t="shared" si="5"/>
        <v>3</v>
      </c>
      <c r="X40" s="1" t="str">
        <f t="shared" si="6"/>
        <v>Yes</v>
      </c>
    </row>
    <row r="41" spans="1:24" ht="28.5" x14ac:dyDescent="0.2">
      <c r="A41" s="1">
        <f t="shared" si="7"/>
        <v>5</v>
      </c>
      <c r="B41" s="1">
        <v>965</v>
      </c>
      <c r="C41" s="2" t="s">
        <v>54</v>
      </c>
      <c r="D41" s="1" t="s">
        <v>27</v>
      </c>
      <c r="E41" s="3" t="s">
        <v>47</v>
      </c>
      <c r="F41" s="1" t="s">
        <v>29</v>
      </c>
      <c r="G41" s="1" t="s">
        <v>30</v>
      </c>
      <c r="H41" s="4">
        <v>43868</v>
      </c>
      <c r="I41" s="1" t="s">
        <v>24</v>
      </c>
      <c r="J41" s="19">
        <v>8.0500000000000007</v>
      </c>
      <c r="K41" s="4">
        <v>43868</v>
      </c>
      <c r="L41" s="19">
        <v>19.579999999999998</v>
      </c>
      <c r="M41" s="1">
        <v>11</v>
      </c>
      <c r="N41" s="1">
        <v>3</v>
      </c>
      <c r="O41" s="1" t="s">
        <v>25</v>
      </c>
      <c r="P41" s="1" t="s">
        <v>25</v>
      </c>
      <c r="Q41" s="22"/>
      <c r="R41" s="19">
        <f t="shared" si="0"/>
        <v>11.529999999999998</v>
      </c>
      <c r="S41" s="20">
        <f t="shared" si="1"/>
        <v>11</v>
      </c>
      <c r="T41" s="19">
        <f t="shared" si="2"/>
        <v>0.52999999999999758</v>
      </c>
      <c r="U41" s="1" t="str">
        <f t="shared" si="3"/>
        <v>1</v>
      </c>
      <c r="V41" s="19">
        <f t="shared" si="4"/>
        <v>12</v>
      </c>
      <c r="W41" s="19">
        <f t="shared" si="5"/>
        <v>4</v>
      </c>
      <c r="X41" s="26" t="str">
        <f t="shared" si="6"/>
        <v>No</v>
      </c>
    </row>
    <row r="42" spans="1:24" ht="28.5" x14ac:dyDescent="0.2">
      <c r="A42" s="1">
        <f t="shared" si="7"/>
        <v>6</v>
      </c>
      <c r="B42" s="1">
        <v>927</v>
      </c>
      <c r="C42" s="2" t="s">
        <v>49</v>
      </c>
      <c r="D42" s="1" t="s">
        <v>27</v>
      </c>
      <c r="E42" s="3" t="s">
        <v>36</v>
      </c>
      <c r="F42" s="1" t="s">
        <v>29</v>
      </c>
      <c r="G42" s="1" t="s">
        <v>30</v>
      </c>
      <c r="H42" s="4">
        <v>43868</v>
      </c>
      <c r="I42" s="1" t="s">
        <v>24</v>
      </c>
      <c r="J42" s="19">
        <v>8.02</v>
      </c>
      <c r="K42" s="4">
        <v>43868</v>
      </c>
      <c r="L42" s="19">
        <v>19.579999999999998</v>
      </c>
      <c r="M42" s="1">
        <v>11</v>
      </c>
      <c r="N42" s="1">
        <v>3</v>
      </c>
      <c r="O42" s="26" t="s">
        <v>33</v>
      </c>
      <c r="P42" s="1" t="s">
        <v>25</v>
      </c>
      <c r="Q42" s="22"/>
      <c r="R42" s="19">
        <f t="shared" si="0"/>
        <v>11.559999999999999</v>
      </c>
      <c r="S42" s="20">
        <f t="shared" si="1"/>
        <v>11</v>
      </c>
      <c r="T42" s="19">
        <f t="shared" si="2"/>
        <v>0.55999999999999872</v>
      </c>
      <c r="U42" s="1" t="str">
        <f t="shared" si="3"/>
        <v>1</v>
      </c>
      <c r="V42" s="19">
        <f t="shared" si="4"/>
        <v>12</v>
      </c>
      <c r="W42" s="19">
        <f t="shared" si="5"/>
        <v>4</v>
      </c>
      <c r="X42" s="26" t="str">
        <f t="shared" si="6"/>
        <v>No</v>
      </c>
    </row>
    <row r="43" spans="1:24" ht="42.75" x14ac:dyDescent="0.2">
      <c r="A43" s="1">
        <f t="shared" si="7"/>
        <v>7</v>
      </c>
      <c r="B43" s="1">
        <v>226</v>
      </c>
      <c r="C43" s="2" t="s">
        <v>31</v>
      </c>
      <c r="D43" s="1" t="s">
        <v>27</v>
      </c>
      <c r="E43" s="3" t="s">
        <v>28</v>
      </c>
      <c r="F43" s="1" t="s">
        <v>29</v>
      </c>
      <c r="G43" s="1" t="s">
        <v>32</v>
      </c>
      <c r="H43" s="4">
        <v>43868</v>
      </c>
      <c r="I43" s="1" t="s">
        <v>24</v>
      </c>
      <c r="J43" s="19">
        <v>8.09</v>
      </c>
      <c r="K43" s="4">
        <v>43868</v>
      </c>
      <c r="L43" s="19">
        <v>20</v>
      </c>
      <c r="M43" s="1">
        <v>11</v>
      </c>
      <c r="N43" s="1">
        <v>3</v>
      </c>
      <c r="O43" s="1" t="s">
        <v>25</v>
      </c>
      <c r="P43" s="26" t="s">
        <v>33</v>
      </c>
      <c r="Q43" s="22"/>
      <c r="R43" s="19">
        <f t="shared" si="0"/>
        <v>11.91</v>
      </c>
      <c r="S43" s="20">
        <f t="shared" si="1"/>
        <v>11</v>
      </c>
      <c r="T43" s="19">
        <f t="shared" si="2"/>
        <v>0.91000000000000014</v>
      </c>
      <c r="U43" s="1" t="str">
        <f t="shared" si="3"/>
        <v>1</v>
      </c>
      <c r="V43" s="19">
        <f t="shared" si="4"/>
        <v>12</v>
      </c>
      <c r="W43" s="19">
        <f t="shared" si="5"/>
        <v>4</v>
      </c>
      <c r="X43" s="26" t="str">
        <f t="shared" si="6"/>
        <v>No</v>
      </c>
    </row>
    <row r="44" spans="1:24" x14ac:dyDescent="0.2">
      <c r="A44" s="1">
        <f t="shared" si="7"/>
        <v>8</v>
      </c>
      <c r="B44" s="1">
        <v>14476</v>
      </c>
      <c r="C44" s="1" t="s">
        <v>168</v>
      </c>
      <c r="D44" s="1" t="s">
        <v>20</v>
      </c>
      <c r="E44" s="3" t="s">
        <v>126</v>
      </c>
      <c r="F44" s="1" t="s">
        <v>52</v>
      </c>
      <c r="G44" s="1" t="s">
        <v>127</v>
      </c>
      <c r="H44" s="4">
        <v>43868</v>
      </c>
      <c r="I44" s="1" t="s">
        <v>24</v>
      </c>
      <c r="J44" s="19">
        <v>8.11</v>
      </c>
      <c r="K44" s="4">
        <v>43868</v>
      </c>
      <c r="L44" s="19">
        <v>20.05</v>
      </c>
      <c r="M44" s="1">
        <v>11</v>
      </c>
      <c r="N44" s="1">
        <v>3</v>
      </c>
      <c r="O44" s="1" t="s">
        <v>25</v>
      </c>
      <c r="P44" s="1" t="s">
        <v>25</v>
      </c>
      <c r="Q44" s="22"/>
      <c r="R44" s="19">
        <f t="shared" si="0"/>
        <v>11.940000000000001</v>
      </c>
      <c r="S44" s="20">
        <f t="shared" si="1"/>
        <v>11</v>
      </c>
      <c r="T44" s="19">
        <f t="shared" si="2"/>
        <v>0.94000000000000128</v>
      </c>
      <c r="U44" s="1" t="str">
        <f t="shared" si="3"/>
        <v>1</v>
      </c>
      <c r="V44" s="19">
        <f t="shared" si="4"/>
        <v>12</v>
      </c>
      <c r="W44" s="19">
        <f t="shared" si="5"/>
        <v>4</v>
      </c>
      <c r="X44" s="26" t="str">
        <f t="shared" si="6"/>
        <v>No</v>
      </c>
    </row>
    <row r="45" spans="1:24" x14ac:dyDescent="0.2">
      <c r="A45" s="1">
        <f t="shared" si="7"/>
        <v>9</v>
      </c>
      <c r="B45" s="1">
        <v>9169</v>
      </c>
      <c r="C45" s="6" t="s">
        <v>135</v>
      </c>
      <c r="D45" s="1" t="s">
        <v>20</v>
      </c>
      <c r="E45" s="3" t="s">
        <v>62</v>
      </c>
      <c r="F45" s="1" t="s">
        <v>52</v>
      </c>
      <c r="G45" s="1" t="s">
        <v>67</v>
      </c>
      <c r="H45" s="4">
        <v>43868</v>
      </c>
      <c r="I45" s="1" t="s">
        <v>24</v>
      </c>
      <c r="J45" s="19">
        <v>8.0500000000000007</v>
      </c>
      <c r="K45" s="4">
        <v>43868</v>
      </c>
      <c r="L45" s="19">
        <v>20</v>
      </c>
      <c r="M45" s="1">
        <v>11</v>
      </c>
      <c r="N45" s="1">
        <v>3</v>
      </c>
      <c r="O45" s="26" t="s">
        <v>33</v>
      </c>
      <c r="P45" s="1" t="s">
        <v>25</v>
      </c>
      <c r="Q45" s="22"/>
      <c r="R45" s="19">
        <f t="shared" si="0"/>
        <v>11.95</v>
      </c>
      <c r="S45" s="20">
        <f t="shared" si="1"/>
        <v>11</v>
      </c>
      <c r="T45" s="19">
        <f t="shared" si="2"/>
        <v>0.94999999999999929</v>
      </c>
      <c r="U45" s="1" t="str">
        <f t="shared" si="3"/>
        <v>1</v>
      </c>
      <c r="V45" s="19">
        <f t="shared" si="4"/>
        <v>12</v>
      </c>
      <c r="W45" s="19">
        <f t="shared" si="5"/>
        <v>4</v>
      </c>
      <c r="X45" s="26" t="str">
        <f t="shared" si="6"/>
        <v>No</v>
      </c>
    </row>
    <row r="46" spans="1:24" ht="28.5" x14ac:dyDescent="0.2">
      <c r="A46" s="1">
        <f t="shared" si="7"/>
        <v>10</v>
      </c>
      <c r="B46" s="1">
        <v>907</v>
      </c>
      <c r="C46" s="2" t="s">
        <v>46</v>
      </c>
      <c r="D46" s="1" t="s">
        <v>27</v>
      </c>
      <c r="E46" s="3" t="s">
        <v>47</v>
      </c>
      <c r="F46" s="1" t="s">
        <v>29</v>
      </c>
      <c r="G46" s="1" t="s">
        <v>48</v>
      </c>
      <c r="H46" s="4">
        <v>43868</v>
      </c>
      <c r="I46" s="1" t="s">
        <v>24</v>
      </c>
      <c r="J46" s="19">
        <v>7.57</v>
      </c>
      <c r="K46" s="4">
        <v>43868</v>
      </c>
      <c r="L46" s="19">
        <v>19.54</v>
      </c>
      <c r="M46" s="1">
        <v>11</v>
      </c>
      <c r="N46" s="1">
        <v>3</v>
      </c>
      <c r="O46" s="1" t="s">
        <v>25</v>
      </c>
      <c r="P46" s="1" t="s">
        <v>25</v>
      </c>
      <c r="Q46" s="22"/>
      <c r="R46" s="19">
        <f t="shared" si="0"/>
        <v>11.969999999999999</v>
      </c>
      <c r="S46" s="20">
        <f t="shared" si="1"/>
        <v>11</v>
      </c>
      <c r="T46" s="19">
        <f t="shared" si="2"/>
        <v>0.96999999999999886</v>
      </c>
      <c r="U46" s="1" t="str">
        <f t="shared" si="3"/>
        <v>1</v>
      </c>
      <c r="V46" s="19">
        <f t="shared" si="4"/>
        <v>12</v>
      </c>
      <c r="W46" s="19">
        <f t="shared" si="5"/>
        <v>4</v>
      </c>
      <c r="X46" s="26" t="str">
        <f t="shared" si="6"/>
        <v>No</v>
      </c>
    </row>
    <row r="47" spans="1:24" x14ac:dyDescent="0.2">
      <c r="A47" s="1">
        <f t="shared" si="7"/>
        <v>11</v>
      </c>
      <c r="B47" s="1">
        <v>1387</v>
      </c>
      <c r="C47" s="2" t="s">
        <v>59</v>
      </c>
      <c r="D47" s="1" t="s">
        <v>20</v>
      </c>
      <c r="E47" s="3" t="s">
        <v>60</v>
      </c>
      <c r="F47" s="1" t="s">
        <v>52</v>
      </c>
      <c r="G47" s="1" t="s">
        <v>23</v>
      </c>
      <c r="H47" s="4">
        <v>43868</v>
      </c>
      <c r="I47" s="1" t="s">
        <v>24</v>
      </c>
      <c r="J47" s="19">
        <v>7.57</v>
      </c>
      <c r="K47" s="4">
        <v>43868</v>
      </c>
      <c r="L47" s="19">
        <v>19.559999999999999</v>
      </c>
      <c r="M47" s="1">
        <v>11</v>
      </c>
      <c r="N47" s="1">
        <v>3</v>
      </c>
      <c r="O47" s="1" t="s">
        <v>25</v>
      </c>
      <c r="P47" s="1" t="s">
        <v>25</v>
      </c>
      <c r="Q47" s="22"/>
      <c r="R47" s="19">
        <f t="shared" si="0"/>
        <v>11.989999999999998</v>
      </c>
      <c r="S47" s="20">
        <f t="shared" si="1"/>
        <v>11</v>
      </c>
      <c r="T47" s="19">
        <f t="shared" si="2"/>
        <v>0.98999999999999844</v>
      </c>
      <c r="U47" s="1" t="str">
        <f t="shared" si="3"/>
        <v>1</v>
      </c>
      <c r="V47" s="19">
        <f t="shared" si="4"/>
        <v>12</v>
      </c>
      <c r="W47" s="19">
        <f t="shared" si="5"/>
        <v>4</v>
      </c>
      <c r="X47" s="26" t="str">
        <f t="shared" si="6"/>
        <v>No</v>
      </c>
    </row>
    <row r="48" spans="1:24" x14ac:dyDescent="0.2">
      <c r="A48" s="1">
        <f t="shared" si="7"/>
        <v>12</v>
      </c>
      <c r="B48" s="1">
        <v>15805</v>
      </c>
      <c r="C48" s="1" t="s">
        <v>178</v>
      </c>
      <c r="D48" s="1" t="s">
        <v>20</v>
      </c>
      <c r="E48" s="3" t="s">
        <v>62</v>
      </c>
      <c r="F48" s="1" t="s">
        <v>52</v>
      </c>
      <c r="G48" s="1" t="s">
        <v>67</v>
      </c>
      <c r="H48" s="4">
        <v>43868</v>
      </c>
      <c r="I48" s="1" t="s">
        <v>24</v>
      </c>
      <c r="J48" s="19">
        <v>8.0399999999999991</v>
      </c>
      <c r="K48" s="4">
        <v>43868</v>
      </c>
      <c r="L48" s="19">
        <v>20.03</v>
      </c>
      <c r="M48" s="1">
        <v>11</v>
      </c>
      <c r="N48" s="1">
        <v>3</v>
      </c>
      <c r="O48" s="1" t="s">
        <v>25</v>
      </c>
      <c r="P48" s="1" t="s">
        <v>25</v>
      </c>
      <c r="Q48" s="22"/>
      <c r="R48" s="19">
        <f t="shared" si="0"/>
        <v>11.990000000000002</v>
      </c>
      <c r="S48" s="20">
        <f t="shared" si="1"/>
        <v>11</v>
      </c>
      <c r="T48" s="19">
        <f t="shared" si="2"/>
        <v>0.99000000000000199</v>
      </c>
      <c r="U48" s="1" t="str">
        <f t="shared" si="3"/>
        <v>1</v>
      </c>
      <c r="V48" s="19">
        <f t="shared" si="4"/>
        <v>12</v>
      </c>
      <c r="W48" s="19">
        <f t="shared" si="5"/>
        <v>4</v>
      </c>
      <c r="X48" s="26" t="str">
        <f t="shared" si="6"/>
        <v>No</v>
      </c>
    </row>
    <row r="49" spans="1:24" x14ac:dyDescent="0.2">
      <c r="A49" s="1">
        <f t="shared" si="7"/>
        <v>13</v>
      </c>
      <c r="B49" s="1">
        <v>9537</v>
      </c>
      <c r="C49" s="2" t="s">
        <v>140</v>
      </c>
      <c r="D49" s="1" t="s">
        <v>20</v>
      </c>
      <c r="E49" s="3" t="s">
        <v>141</v>
      </c>
      <c r="F49" s="1" t="s">
        <v>52</v>
      </c>
      <c r="G49" s="1" t="s">
        <v>127</v>
      </c>
      <c r="H49" s="4">
        <v>43868</v>
      </c>
      <c r="I49" s="1" t="s">
        <v>24</v>
      </c>
      <c r="J49" s="19">
        <v>8.07</v>
      </c>
      <c r="K49" s="4">
        <v>43868</v>
      </c>
      <c r="L49" s="19">
        <v>20.079999999999998</v>
      </c>
      <c r="M49" s="1">
        <v>12</v>
      </c>
      <c r="N49" s="1">
        <v>3</v>
      </c>
      <c r="O49" s="1" t="s">
        <v>25</v>
      </c>
      <c r="P49" s="1" t="s">
        <v>25</v>
      </c>
      <c r="Q49" s="22"/>
      <c r="R49" s="19">
        <f t="shared" si="0"/>
        <v>12.009999999999998</v>
      </c>
      <c r="S49" s="20">
        <f t="shared" si="1"/>
        <v>12</v>
      </c>
      <c r="T49" s="19">
        <f t="shared" si="2"/>
        <v>9.9999999999980105E-3</v>
      </c>
      <c r="U49" s="1" t="str">
        <f t="shared" si="3"/>
        <v>0</v>
      </c>
      <c r="V49" s="19">
        <f t="shared" si="4"/>
        <v>12</v>
      </c>
      <c r="W49" s="19">
        <f t="shared" si="5"/>
        <v>4</v>
      </c>
      <c r="X49" s="26" t="str">
        <f t="shared" si="6"/>
        <v>No</v>
      </c>
    </row>
    <row r="50" spans="1:24" x14ac:dyDescent="0.2">
      <c r="A50" s="1">
        <f t="shared" si="7"/>
        <v>14</v>
      </c>
      <c r="B50" s="1">
        <v>5330</v>
      </c>
      <c r="C50" s="6" t="s">
        <v>104</v>
      </c>
      <c r="D50" s="1" t="s">
        <v>20</v>
      </c>
      <c r="E50" s="3" t="s">
        <v>62</v>
      </c>
      <c r="F50" s="1" t="s">
        <v>52</v>
      </c>
      <c r="G50" s="1" t="s">
        <v>67</v>
      </c>
      <c r="H50" s="4">
        <v>43868</v>
      </c>
      <c r="I50" s="1" t="s">
        <v>24</v>
      </c>
      <c r="J50" s="19">
        <v>7.57</v>
      </c>
      <c r="K50" s="4">
        <v>43868</v>
      </c>
      <c r="L50" s="19">
        <v>19.59</v>
      </c>
      <c r="M50" s="1">
        <v>12</v>
      </c>
      <c r="N50" s="1">
        <v>3</v>
      </c>
      <c r="O50" s="1" t="s">
        <v>25</v>
      </c>
      <c r="P50" s="1" t="s">
        <v>25</v>
      </c>
      <c r="Q50" s="22"/>
      <c r="R50" s="19">
        <f t="shared" si="0"/>
        <v>12.02</v>
      </c>
      <c r="S50" s="20">
        <f t="shared" si="1"/>
        <v>12</v>
      </c>
      <c r="T50" s="19">
        <f t="shared" si="2"/>
        <v>1.9999999999999574E-2</v>
      </c>
      <c r="U50" s="1" t="str">
        <f t="shared" si="3"/>
        <v>0</v>
      </c>
      <c r="V50" s="19">
        <f t="shared" si="4"/>
        <v>12</v>
      </c>
      <c r="W50" s="19">
        <f t="shared" si="5"/>
        <v>4</v>
      </c>
      <c r="X50" s="26" t="str">
        <f t="shared" si="6"/>
        <v>No</v>
      </c>
    </row>
    <row r="51" spans="1:24" ht="42.75" x14ac:dyDescent="0.2">
      <c r="A51" s="1">
        <f t="shared" si="7"/>
        <v>15</v>
      </c>
      <c r="B51" s="1">
        <v>13621</v>
      </c>
      <c r="C51" s="2" t="s">
        <v>158</v>
      </c>
      <c r="D51" s="1" t="s">
        <v>35</v>
      </c>
      <c r="E51" s="3" t="s">
        <v>28</v>
      </c>
      <c r="F51" s="1" t="s">
        <v>29</v>
      </c>
      <c r="G51" s="1" t="s">
        <v>37</v>
      </c>
      <c r="H51" s="4">
        <v>43868</v>
      </c>
      <c r="I51" s="1" t="s">
        <v>24</v>
      </c>
      <c r="J51" s="19">
        <v>8</v>
      </c>
      <c r="K51" s="4">
        <v>43868</v>
      </c>
      <c r="L51" s="19">
        <v>20.02</v>
      </c>
      <c r="M51" s="1">
        <v>12</v>
      </c>
      <c r="N51" s="1">
        <v>3</v>
      </c>
      <c r="O51" s="1" t="s">
        <v>25</v>
      </c>
      <c r="P51" s="1" t="s">
        <v>25</v>
      </c>
      <c r="Q51" s="22"/>
      <c r="R51" s="19">
        <f t="shared" si="0"/>
        <v>12.02</v>
      </c>
      <c r="S51" s="20">
        <f t="shared" si="1"/>
        <v>12</v>
      </c>
      <c r="T51" s="19">
        <f t="shared" si="2"/>
        <v>1.9999999999999574E-2</v>
      </c>
      <c r="U51" s="1" t="str">
        <f t="shared" si="3"/>
        <v>0</v>
      </c>
      <c r="V51" s="19">
        <f t="shared" si="4"/>
        <v>12</v>
      </c>
      <c r="W51" s="19">
        <f t="shared" si="5"/>
        <v>4</v>
      </c>
      <c r="X51" s="26" t="str">
        <f t="shared" si="6"/>
        <v>No</v>
      </c>
    </row>
    <row r="52" spans="1:24" ht="42.75" x14ac:dyDescent="0.2">
      <c r="A52" s="1">
        <f t="shared" si="7"/>
        <v>16</v>
      </c>
      <c r="B52" s="1">
        <v>6463</v>
      </c>
      <c r="C52" s="6" t="s">
        <v>111</v>
      </c>
      <c r="D52" s="1" t="s">
        <v>35</v>
      </c>
      <c r="E52" s="3" t="s">
        <v>28</v>
      </c>
      <c r="F52" s="1" t="s">
        <v>29</v>
      </c>
      <c r="G52" s="1" t="s">
        <v>110</v>
      </c>
      <c r="H52" s="4">
        <v>43868</v>
      </c>
      <c r="I52" s="1" t="s">
        <v>24</v>
      </c>
      <c r="J52" s="19">
        <v>8</v>
      </c>
      <c r="K52" s="4">
        <v>43868</v>
      </c>
      <c r="L52" s="19">
        <v>20.03</v>
      </c>
      <c r="M52" s="1">
        <v>12</v>
      </c>
      <c r="N52" s="1">
        <v>3</v>
      </c>
      <c r="O52" s="1" t="s">
        <v>25</v>
      </c>
      <c r="P52" s="1" t="s">
        <v>25</v>
      </c>
      <c r="Q52" s="22"/>
      <c r="R52" s="19">
        <f t="shared" si="0"/>
        <v>12.030000000000001</v>
      </c>
      <c r="S52" s="20">
        <f t="shared" si="1"/>
        <v>12</v>
      </c>
      <c r="T52" s="19">
        <f t="shared" si="2"/>
        <v>3.0000000000001137E-2</v>
      </c>
      <c r="U52" s="1" t="str">
        <f t="shared" si="3"/>
        <v>0</v>
      </c>
      <c r="V52" s="19">
        <f t="shared" si="4"/>
        <v>12</v>
      </c>
      <c r="W52" s="19">
        <f t="shared" si="5"/>
        <v>4</v>
      </c>
      <c r="X52" s="26" t="str">
        <f t="shared" si="6"/>
        <v>No</v>
      </c>
    </row>
    <row r="53" spans="1:24" x14ac:dyDescent="0.2">
      <c r="A53" s="1">
        <f t="shared" si="7"/>
        <v>17</v>
      </c>
      <c r="B53" s="1">
        <v>7431</v>
      </c>
      <c r="C53" s="6" t="s">
        <v>124</v>
      </c>
      <c r="D53" s="1" t="s">
        <v>20</v>
      </c>
      <c r="E53" s="3" t="s">
        <v>62</v>
      </c>
      <c r="F53" s="1" t="s">
        <v>52</v>
      </c>
      <c r="G53" s="1" t="s">
        <v>67</v>
      </c>
      <c r="H53" s="4">
        <v>43868</v>
      </c>
      <c r="I53" s="1" t="s">
        <v>24</v>
      </c>
      <c r="J53" s="19">
        <v>7.54</v>
      </c>
      <c r="K53" s="4">
        <v>43868</v>
      </c>
      <c r="L53" s="19">
        <v>19.579999999999998</v>
      </c>
      <c r="M53" s="1">
        <v>12</v>
      </c>
      <c r="N53" s="1">
        <v>3</v>
      </c>
      <c r="O53" s="1" t="s">
        <v>25</v>
      </c>
      <c r="P53" s="1" t="s">
        <v>25</v>
      </c>
      <c r="Q53" s="22"/>
      <c r="R53" s="19">
        <f t="shared" si="0"/>
        <v>12.04</v>
      </c>
      <c r="S53" s="20">
        <f t="shared" si="1"/>
        <v>12</v>
      </c>
      <c r="T53" s="19">
        <f t="shared" si="2"/>
        <v>3.9999999999999147E-2</v>
      </c>
      <c r="U53" s="1" t="str">
        <f t="shared" si="3"/>
        <v>0</v>
      </c>
      <c r="V53" s="19">
        <f t="shared" si="4"/>
        <v>12</v>
      </c>
      <c r="W53" s="19">
        <f t="shared" si="5"/>
        <v>4</v>
      </c>
      <c r="X53" s="26" t="str">
        <f t="shared" si="6"/>
        <v>No</v>
      </c>
    </row>
    <row r="54" spans="1:24" ht="28.5" x14ac:dyDescent="0.2">
      <c r="A54" s="1">
        <f t="shared" si="7"/>
        <v>18</v>
      </c>
      <c r="B54" s="1">
        <v>695</v>
      </c>
      <c r="C54" s="2" t="s">
        <v>44</v>
      </c>
      <c r="D54" s="1" t="s">
        <v>39</v>
      </c>
      <c r="E54" s="3" t="s">
        <v>36</v>
      </c>
      <c r="F54" s="1" t="s">
        <v>29</v>
      </c>
      <c r="G54" s="1" t="s">
        <v>45</v>
      </c>
      <c r="H54" s="4">
        <v>43868</v>
      </c>
      <c r="I54" s="1" t="s">
        <v>24</v>
      </c>
      <c r="J54" s="19">
        <v>7.53</v>
      </c>
      <c r="K54" s="4">
        <v>43868</v>
      </c>
      <c r="L54" s="19">
        <v>19.579999999999998</v>
      </c>
      <c r="M54" s="1">
        <v>12</v>
      </c>
      <c r="N54" s="1">
        <v>3</v>
      </c>
      <c r="O54" s="1" t="s">
        <v>25</v>
      </c>
      <c r="P54" s="1" t="s">
        <v>25</v>
      </c>
      <c r="Q54" s="22"/>
      <c r="R54" s="19">
        <f t="shared" si="0"/>
        <v>12.049999999999997</v>
      </c>
      <c r="S54" s="20">
        <f t="shared" si="1"/>
        <v>12</v>
      </c>
      <c r="T54" s="19">
        <f t="shared" si="2"/>
        <v>4.9999999999997158E-2</v>
      </c>
      <c r="U54" s="1" t="str">
        <f t="shared" si="3"/>
        <v>0</v>
      </c>
      <c r="V54" s="19">
        <f t="shared" si="4"/>
        <v>12</v>
      </c>
      <c r="W54" s="19">
        <f t="shared" si="5"/>
        <v>4</v>
      </c>
      <c r="X54" s="26" t="str">
        <f t="shared" si="6"/>
        <v>No</v>
      </c>
    </row>
    <row r="55" spans="1:24" ht="28.5" x14ac:dyDescent="0.2">
      <c r="A55" s="1">
        <f t="shared" si="7"/>
        <v>19</v>
      </c>
      <c r="B55" s="1">
        <v>15813</v>
      </c>
      <c r="C55" s="1" t="s">
        <v>181</v>
      </c>
      <c r="D55" s="1" t="s">
        <v>20</v>
      </c>
      <c r="E55" s="3" t="s">
        <v>182</v>
      </c>
      <c r="F55" s="1" t="s">
        <v>52</v>
      </c>
      <c r="G55" s="1" t="s">
        <v>67</v>
      </c>
      <c r="H55" s="4">
        <v>43868</v>
      </c>
      <c r="I55" s="1" t="s">
        <v>24</v>
      </c>
      <c r="J55" s="19">
        <v>7.52</v>
      </c>
      <c r="K55" s="4">
        <v>43868</v>
      </c>
      <c r="L55" s="19">
        <v>19.579999999999998</v>
      </c>
      <c r="M55" s="1">
        <v>12</v>
      </c>
      <c r="N55" s="1">
        <v>3</v>
      </c>
      <c r="O55" s="1" t="s">
        <v>25</v>
      </c>
      <c r="P55" s="1" t="s">
        <v>25</v>
      </c>
      <c r="Q55" s="22"/>
      <c r="R55" s="19">
        <f t="shared" si="0"/>
        <v>12.059999999999999</v>
      </c>
      <c r="S55" s="20">
        <f t="shared" si="1"/>
        <v>12</v>
      </c>
      <c r="T55" s="19">
        <f t="shared" si="2"/>
        <v>5.9999999999998721E-2</v>
      </c>
      <c r="U55" s="1" t="str">
        <f t="shared" si="3"/>
        <v>0</v>
      </c>
      <c r="V55" s="19">
        <f t="shared" si="4"/>
        <v>12</v>
      </c>
      <c r="W55" s="19">
        <f t="shared" si="5"/>
        <v>4</v>
      </c>
      <c r="X55" s="26" t="str">
        <f t="shared" si="6"/>
        <v>No</v>
      </c>
    </row>
    <row r="56" spans="1:24" ht="28.5" x14ac:dyDescent="0.2">
      <c r="A56" s="1">
        <f t="shared" si="7"/>
        <v>20</v>
      </c>
      <c r="B56" s="1">
        <v>16122</v>
      </c>
      <c r="C56" s="1" t="s">
        <v>188</v>
      </c>
      <c r="D56" s="1" t="s">
        <v>39</v>
      </c>
      <c r="E56" s="3" t="s">
        <v>47</v>
      </c>
      <c r="F56" s="1" t="s">
        <v>29</v>
      </c>
      <c r="G56" s="1" t="s">
        <v>40</v>
      </c>
      <c r="H56" s="4">
        <v>43868</v>
      </c>
      <c r="I56" s="1" t="s">
        <v>24</v>
      </c>
      <c r="J56" s="19">
        <v>7.5</v>
      </c>
      <c r="K56" s="4">
        <v>43868</v>
      </c>
      <c r="L56" s="19">
        <v>19.559999999999999</v>
      </c>
      <c r="M56" s="1">
        <v>12</v>
      </c>
      <c r="N56" s="1">
        <v>3</v>
      </c>
      <c r="O56" s="1" t="s">
        <v>25</v>
      </c>
      <c r="P56" s="1" t="s">
        <v>25</v>
      </c>
      <c r="Q56" s="22"/>
      <c r="R56" s="19">
        <f t="shared" si="0"/>
        <v>12.059999999999999</v>
      </c>
      <c r="S56" s="20">
        <f t="shared" si="1"/>
        <v>12</v>
      </c>
      <c r="T56" s="19">
        <f t="shared" si="2"/>
        <v>5.9999999999998721E-2</v>
      </c>
      <c r="U56" s="1" t="str">
        <f t="shared" si="3"/>
        <v>0</v>
      </c>
      <c r="V56" s="19">
        <f t="shared" si="4"/>
        <v>12</v>
      </c>
      <c r="W56" s="19">
        <f t="shared" si="5"/>
        <v>4</v>
      </c>
      <c r="X56" s="26" t="str">
        <f t="shared" si="6"/>
        <v>No</v>
      </c>
    </row>
    <row r="57" spans="1:24" ht="28.5" x14ac:dyDescent="0.2">
      <c r="A57" s="1">
        <f t="shared" si="7"/>
        <v>21</v>
      </c>
      <c r="B57" s="1">
        <v>6501</v>
      </c>
      <c r="C57" s="6" t="s">
        <v>112</v>
      </c>
      <c r="D57" s="1" t="s">
        <v>27</v>
      </c>
      <c r="E57" s="3" t="s">
        <v>47</v>
      </c>
      <c r="F57" s="1" t="s">
        <v>29</v>
      </c>
      <c r="G57" s="1" t="s">
        <v>113</v>
      </c>
      <c r="H57" s="4">
        <v>43868</v>
      </c>
      <c r="I57" s="1" t="s">
        <v>24</v>
      </c>
      <c r="J57" s="19">
        <v>7.51</v>
      </c>
      <c r="K57" s="4">
        <v>43868</v>
      </c>
      <c r="L57" s="19">
        <v>19.579999999999998</v>
      </c>
      <c r="M57" s="1">
        <v>12</v>
      </c>
      <c r="N57" s="1">
        <v>3</v>
      </c>
      <c r="O57" s="1" t="s">
        <v>25</v>
      </c>
      <c r="P57" s="1" t="s">
        <v>25</v>
      </c>
      <c r="Q57" s="22"/>
      <c r="R57" s="19">
        <f t="shared" si="0"/>
        <v>12.069999999999999</v>
      </c>
      <c r="S57" s="20">
        <f t="shared" si="1"/>
        <v>12</v>
      </c>
      <c r="T57" s="19">
        <f t="shared" si="2"/>
        <v>6.9999999999998508E-2</v>
      </c>
      <c r="U57" s="1" t="str">
        <f t="shared" si="3"/>
        <v>0</v>
      </c>
      <c r="V57" s="19">
        <f t="shared" si="4"/>
        <v>12</v>
      </c>
      <c r="W57" s="19">
        <f t="shared" si="5"/>
        <v>4</v>
      </c>
      <c r="X57" s="26" t="str">
        <f t="shared" si="6"/>
        <v>No</v>
      </c>
    </row>
    <row r="58" spans="1:24" ht="42.75" x14ac:dyDescent="0.2">
      <c r="A58" s="1">
        <f t="shared" si="7"/>
        <v>22</v>
      </c>
      <c r="B58" s="1">
        <v>443</v>
      </c>
      <c r="C58" s="2" t="s">
        <v>38</v>
      </c>
      <c r="D58" s="1" t="s">
        <v>39</v>
      </c>
      <c r="E58" s="3" t="s">
        <v>28</v>
      </c>
      <c r="F58" s="1" t="s">
        <v>29</v>
      </c>
      <c r="G58" s="1" t="s">
        <v>40</v>
      </c>
      <c r="H58" s="4">
        <v>43868</v>
      </c>
      <c r="I58" s="1" t="s">
        <v>24</v>
      </c>
      <c r="J58" s="19">
        <v>7.52</v>
      </c>
      <c r="K58" s="4">
        <v>43868</v>
      </c>
      <c r="L58" s="19">
        <v>19.59</v>
      </c>
      <c r="M58" s="1">
        <v>12</v>
      </c>
      <c r="N58" s="1">
        <v>3</v>
      </c>
      <c r="O58" s="1" t="s">
        <v>25</v>
      </c>
      <c r="P58" s="1" t="s">
        <v>25</v>
      </c>
      <c r="Q58" s="22"/>
      <c r="R58" s="19">
        <f t="shared" si="0"/>
        <v>12.07</v>
      </c>
      <c r="S58" s="20">
        <f t="shared" si="1"/>
        <v>12</v>
      </c>
      <c r="T58" s="19">
        <f t="shared" si="2"/>
        <v>7.0000000000000284E-2</v>
      </c>
      <c r="U58" s="1" t="str">
        <f t="shared" si="3"/>
        <v>0</v>
      </c>
      <c r="V58" s="19">
        <f t="shared" si="4"/>
        <v>12</v>
      </c>
      <c r="W58" s="19">
        <f t="shared" si="5"/>
        <v>4</v>
      </c>
      <c r="X58" s="26" t="str">
        <f t="shared" si="6"/>
        <v>No</v>
      </c>
    </row>
    <row r="59" spans="1:24" ht="28.5" x14ac:dyDescent="0.2">
      <c r="A59" s="1">
        <f t="shared" si="7"/>
        <v>23</v>
      </c>
      <c r="B59" s="1">
        <v>14449</v>
      </c>
      <c r="C59" s="1" t="s">
        <v>167</v>
      </c>
      <c r="D59" s="1" t="s">
        <v>20</v>
      </c>
      <c r="E59" s="3" t="s">
        <v>47</v>
      </c>
      <c r="F59" s="1" t="s">
        <v>52</v>
      </c>
      <c r="G59" s="1" t="s">
        <v>67</v>
      </c>
      <c r="H59" s="4">
        <v>43868</v>
      </c>
      <c r="I59" s="1" t="s">
        <v>24</v>
      </c>
      <c r="J59" s="19">
        <v>7.5</v>
      </c>
      <c r="K59" s="4">
        <v>43868</v>
      </c>
      <c r="L59" s="19">
        <v>19.579999999999998</v>
      </c>
      <c r="M59" s="1">
        <v>12</v>
      </c>
      <c r="N59" s="1">
        <v>3</v>
      </c>
      <c r="O59" s="1" t="s">
        <v>25</v>
      </c>
      <c r="P59" s="1" t="s">
        <v>25</v>
      </c>
      <c r="Q59" s="22"/>
      <c r="R59" s="19">
        <f t="shared" si="0"/>
        <v>12.079999999999998</v>
      </c>
      <c r="S59" s="20">
        <f t="shared" si="1"/>
        <v>12</v>
      </c>
      <c r="T59" s="19">
        <f t="shared" si="2"/>
        <v>7.9999999999998295E-2</v>
      </c>
      <c r="U59" s="1" t="str">
        <f t="shared" si="3"/>
        <v>0</v>
      </c>
      <c r="V59" s="19">
        <f t="shared" si="4"/>
        <v>12</v>
      </c>
      <c r="W59" s="19">
        <f t="shared" si="5"/>
        <v>4</v>
      </c>
      <c r="X59" s="26" t="str">
        <f t="shared" si="6"/>
        <v>No</v>
      </c>
    </row>
    <row r="60" spans="1:24" ht="28.5" x14ac:dyDescent="0.2">
      <c r="A60" s="1">
        <f t="shared" si="7"/>
        <v>24</v>
      </c>
      <c r="B60" s="1">
        <v>2660</v>
      </c>
      <c r="C60" s="5" t="s">
        <v>88</v>
      </c>
      <c r="D60" s="1" t="s">
        <v>35</v>
      </c>
      <c r="E60" s="3" t="s">
        <v>47</v>
      </c>
      <c r="F60" s="1" t="s">
        <v>29</v>
      </c>
      <c r="G60" s="1" t="s">
        <v>89</v>
      </c>
      <c r="H60" s="4">
        <v>43868</v>
      </c>
      <c r="I60" s="1" t="s">
        <v>24</v>
      </c>
      <c r="J60" s="19">
        <v>7.47</v>
      </c>
      <c r="K60" s="4">
        <v>43868</v>
      </c>
      <c r="L60" s="19">
        <v>19.55</v>
      </c>
      <c r="M60" s="1">
        <v>12</v>
      </c>
      <c r="N60" s="1">
        <v>3</v>
      </c>
      <c r="O60" s="1" t="s">
        <v>25</v>
      </c>
      <c r="P60" s="1" t="s">
        <v>25</v>
      </c>
      <c r="Q60" s="22"/>
      <c r="R60" s="19">
        <f t="shared" si="0"/>
        <v>12.080000000000002</v>
      </c>
      <c r="S60" s="20">
        <f t="shared" si="1"/>
        <v>12</v>
      </c>
      <c r="T60" s="19">
        <f t="shared" si="2"/>
        <v>8.0000000000001847E-2</v>
      </c>
      <c r="U60" s="1" t="str">
        <f t="shared" si="3"/>
        <v>0</v>
      </c>
      <c r="V60" s="19">
        <f t="shared" si="4"/>
        <v>12</v>
      </c>
      <c r="W60" s="19">
        <f t="shared" si="5"/>
        <v>4</v>
      </c>
      <c r="X60" s="26" t="str">
        <f t="shared" si="6"/>
        <v>No</v>
      </c>
    </row>
    <row r="61" spans="1:24" ht="28.5" x14ac:dyDescent="0.2">
      <c r="A61" s="1">
        <f t="shared" si="7"/>
        <v>25</v>
      </c>
      <c r="B61" s="1">
        <v>1664</v>
      </c>
      <c r="C61" s="2" t="s">
        <v>68</v>
      </c>
      <c r="D61" s="1" t="s">
        <v>20</v>
      </c>
      <c r="E61" s="3" t="s">
        <v>69</v>
      </c>
      <c r="F61" s="1" t="s">
        <v>52</v>
      </c>
      <c r="G61" s="1" t="s">
        <v>67</v>
      </c>
      <c r="H61" s="4">
        <v>43868</v>
      </c>
      <c r="I61" s="1" t="s">
        <v>24</v>
      </c>
      <c r="J61" s="19">
        <v>7.5</v>
      </c>
      <c r="K61" s="4">
        <v>43868</v>
      </c>
      <c r="L61" s="19">
        <v>19.59</v>
      </c>
      <c r="M61" s="1">
        <v>12</v>
      </c>
      <c r="N61" s="1">
        <v>3</v>
      </c>
      <c r="O61" s="1" t="s">
        <v>25</v>
      </c>
      <c r="P61" s="1" t="s">
        <v>25</v>
      </c>
      <c r="Q61" s="22"/>
      <c r="R61" s="19">
        <f t="shared" si="0"/>
        <v>12.09</v>
      </c>
      <c r="S61" s="20">
        <f t="shared" si="1"/>
        <v>12</v>
      </c>
      <c r="T61" s="19">
        <f t="shared" si="2"/>
        <v>8.9999999999999858E-2</v>
      </c>
      <c r="U61" s="1" t="str">
        <f t="shared" si="3"/>
        <v>0</v>
      </c>
      <c r="V61" s="19">
        <f t="shared" si="4"/>
        <v>12</v>
      </c>
      <c r="W61" s="19">
        <f t="shared" si="5"/>
        <v>4</v>
      </c>
      <c r="X61" s="26" t="str">
        <f t="shared" si="6"/>
        <v>No</v>
      </c>
    </row>
    <row r="62" spans="1:24" x14ac:dyDescent="0.2">
      <c r="A62" s="1">
        <f t="shared" si="7"/>
        <v>26</v>
      </c>
      <c r="B62" s="1">
        <v>15669</v>
      </c>
      <c r="C62" s="1" t="s">
        <v>176</v>
      </c>
      <c r="D62" s="1" t="s">
        <v>39</v>
      </c>
      <c r="E62" s="3" t="s">
        <v>60</v>
      </c>
      <c r="F62" s="1" t="s">
        <v>29</v>
      </c>
      <c r="G62" s="1" t="s">
        <v>23</v>
      </c>
      <c r="H62" s="4">
        <v>43868</v>
      </c>
      <c r="I62" s="1" t="s">
        <v>24</v>
      </c>
      <c r="J62" s="19">
        <v>7.47</v>
      </c>
      <c r="K62" s="4">
        <v>43868</v>
      </c>
      <c r="L62" s="19">
        <v>19.579999999999998</v>
      </c>
      <c r="M62" s="1">
        <v>12</v>
      </c>
      <c r="N62" s="1">
        <v>3</v>
      </c>
      <c r="O62" s="1" t="s">
        <v>25</v>
      </c>
      <c r="P62" s="1" t="s">
        <v>25</v>
      </c>
      <c r="Q62" s="22"/>
      <c r="R62" s="19">
        <f t="shared" si="0"/>
        <v>12.11</v>
      </c>
      <c r="S62" s="20">
        <f t="shared" si="1"/>
        <v>12</v>
      </c>
      <c r="T62" s="19">
        <f t="shared" si="2"/>
        <v>0.10999999999999943</v>
      </c>
      <c r="U62" s="1" t="str">
        <f t="shared" si="3"/>
        <v>0</v>
      </c>
      <c r="V62" s="19">
        <f t="shared" si="4"/>
        <v>12</v>
      </c>
      <c r="W62" s="19">
        <f t="shared" si="5"/>
        <v>4</v>
      </c>
      <c r="X62" s="26" t="str">
        <f t="shared" si="6"/>
        <v>No</v>
      </c>
    </row>
    <row r="63" spans="1:24" ht="28.5" x14ac:dyDescent="0.2">
      <c r="A63" s="1">
        <f t="shared" si="7"/>
        <v>27</v>
      </c>
      <c r="B63" s="1">
        <v>938</v>
      </c>
      <c r="C63" s="2" t="s">
        <v>50</v>
      </c>
      <c r="D63" s="1" t="s">
        <v>20</v>
      </c>
      <c r="E63" s="3" t="s">
        <v>51</v>
      </c>
      <c r="F63" s="1" t="s">
        <v>52</v>
      </c>
      <c r="G63" s="1" t="s">
        <v>53</v>
      </c>
      <c r="H63" s="4">
        <v>43868</v>
      </c>
      <c r="I63" s="1" t="s">
        <v>24</v>
      </c>
      <c r="J63" s="19">
        <v>7.46</v>
      </c>
      <c r="K63" s="4">
        <v>43868</v>
      </c>
      <c r="L63" s="19">
        <v>19.59</v>
      </c>
      <c r="M63" s="1">
        <v>12</v>
      </c>
      <c r="N63" s="1">
        <v>3</v>
      </c>
      <c r="O63" s="1" t="s">
        <v>25</v>
      </c>
      <c r="P63" s="1" t="s">
        <v>25</v>
      </c>
      <c r="Q63" s="22"/>
      <c r="R63" s="19">
        <f t="shared" si="0"/>
        <v>12.129999999999999</v>
      </c>
      <c r="S63" s="20">
        <f t="shared" si="1"/>
        <v>12</v>
      </c>
      <c r="T63" s="19">
        <f t="shared" si="2"/>
        <v>0.12999999999999901</v>
      </c>
      <c r="U63" s="1" t="str">
        <f t="shared" si="3"/>
        <v>0</v>
      </c>
      <c r="V63" s="19">
        <f t="shared" si="4"/>
        <v>12</v>
      </c>
      <c r="W63" s="19">
        <f t="shared" si="5"/>
        <v>4</v>
      </c>
      <c r="X63" s="26" t="str">
        <f t="shared" si="6"/>
        <v>No</v>
      </c>
    </row>
    <row r="64" spans="1:24" ht="28.5" x14ac:dyDescent="0.2">
      <c r="A64" s="1">
        <f t="shared" si="7"/>
        <v>28</v>
      </c>
      <c r="B64" s="1">
        <v>2197</v>
      </c>
      <c r="C64" s="5" t="s">
        <v>77</v>
      </c>
      <c r="D64" s="1" t="s">
        <v>78</v>
      </c>
      <c r="E64" s="3" t="s">
        <v>79</v>
      </c>
      <c r="F64" s="1" t="s">
        <v>80</v>
      </c>
      <c r="G64" s="1" t="s">
        <v>23</v>
      </c>
      <c r="H64" s="4">
        <v>43868</v>
      </c>
      <c r="I64" s="1" t="s">
        <v>24</v>
      </c>
      <c r="J64" s="19">
        <v>7.46</v>
      </c>
      <c r="K64" s="4">
        <v>43868</v>
      </c>
      <c r="L64" s="19">
        <v>19.59</v>
      </c>
      <c r="M64" s="1">
        <v>12</v>
      </c>
      <c r="N64" s="1">
        <v>3</v>
      </c>
      <c r="O64" s="1" t="s">
        <v>25</v>
      </c>
      <c r="P64" s="1" t="s">
        <v>25</v>
      </c>
      <c r="Q64" s="22"/>
      <c r="R64" s="19">
        <f t="shared" si="0"/>
        <v>12.129999999999999</v>
      </c>
      <c r="S64" s="20">
        <f t="shared" si="1"/>
        <v>12</v>
      </c>
      <c r="T64" s="19">
        <f t="shared" si="2"/>
        <v>0.12999999999999901</v>
      </c>
      <c r="U64" s="1" t="str">
        <f t="shared" si="3"/>
        <v>0</v>
      </c>
      <c r="V64" s="19">
        <f t="shared" si="4"/>
        <v>12</v>
      </c>
      <c r="W64" s="19">
        <f t="shared" si="5"/>
        <v>4</v>
      </c>
      <c r="X64" s="26" t="str">
        <f t="shared" si="6"/>
        <v>No</v>
      </c>
    </row>
    <row r="65" spans="1:24" ht="28.5" x14ac:dyDescent="0.2">
      <c r="A65" s="1">
        <f t="shared" si="7"/>
        <v>29</v>
      </c>
      <c r="B65" s="1">
        <v>14290</v>
      </c>
      <c r="C65" s="1" t="s">
        <v>165</v>
      </c>
      <c r="D65" s="1" t="s">
        <v>35</v>
      </c>
      <c r="E65" s="3" t="s">
        <v>47</v>
      </c>
      <c r="F65" s="1" t="s">
        <v>29</v>
      </c>
      <c r="G65" s="1" t="s">
        <v>89</v>
      </c>
      <c r="H65" s="4">
        <v>43868</v>
      </c>
      <c r="I65" s="1" t="s">
        <v>24</v>
      </c>
      <c r="J65" s="19">
        <v>7.41</v>
      </c>
      <c r="K65" s="4">
        <v>43868</v>
      </c>
      <c r="L65" s="19">
        <v>19.54</v>
      </c>
      <c r="M65" s="1">
        <v>12</v>
      </c>
      <c r="N65" s="1">
        <v>3</v>
      </c>
      <c r="O65" s="1" t="s">
        <v>25</v>
      </c>
      <c r="P65" s="26" t="s">
        <v>33</v>
      </c>
      <c r="Q65" s="22"/>
      <c r="R65" s="19">
        <f t="shared" si="0"/>
        <v>12.129999999999999</v>
      </c>
      <c r="S65" s="20">
        <f t="shared" si="1"/>
        <v>12</v>
      </c>
      <c r="T65" s="19">
        <f t="shared" si="2"/>
        <v>0.12999999999999901</v>
      </c>
      <c r="U65" s="1" t="str">
        <f t="shared" si="3"/>
        <v>0</v>
      </c>
      <c r="V65" s="19">
        <f t="shared" si="4"/>
        <v>12</v>
      </c>
      <c r="W65" s="19">
        <f t="shared" si="5"/>
        <v>4</v>
      </c>
      <c r="X65" s="26" t="str">
        <f t="shared" si="6"/>
        <v>No</v>
      </c>
    </row>
    <row r="66" spans="1:24" x14ac:dyDescent="0.2">
      <c r="A66" s="1">
        <f t="shared" si="7"/>
        <v>30</v>
      </c>
      <c r="B66" s="1">
        <v>1629</v>
      </c>
      <c r="C66" s="2" t="s">
        <v>64</v>
      </c>
      <c r="D66" s="1" t="s">
        <v>20</v>
      </c>
      <c r="E66" s="3" t="s">
        <v>65</v>
      </c>
      <c r="F66" s="1" t="s">
        <v>52</v>
      </c>
      <c r="G66" s="1" t="s">
        <v>63</v>
      </c>
      <c r="H66" s="4">
        <v>43868</v>
      </c>
      <c r="I66" s="1" t="s">
        <v>24</v>
      </c>
      <c r="J66" s="19">
        <v>7.43</v>
      </c>
      <c r="K66" s="4">
        <v>43868</v>
      </c>
      <c r="L66" s="19">
        <v>19.579999999999998</v>
      </c>
      <c r="M66" s="1">
        <v>12</v>
      </c>
      <c r="N66" s="1">
        <v>3</v>
      </c>
      <c r="O66" s="1" t="s">
        <v>25</v>
      </c>
      <c r="P66" s="1" t="s">
        <v>25</v>
      </c>
      <c r="Q66" s="22"/>
      <c r="R66" s="19">
        <f t="shared" si="0"/>
        <v>12.149999999999999</v>
      </c>
      <c r="S66" s="20">
        <f t="shared" si="1"/>
        <v>12</v>
      </c>
      <c r="T66" s="19">
        <f t="shared" si="2"/>
        <v>0.14999999999999858</v>
      </c>
      <c r="U66" s="1" t="str">
        <f t="shared" si="3"/>
        <v>0</v>
      </c>
      <c r="V66" s="19">
        <f t="shared" si="4"/>
        <v>12</v>
      </c>
      <c r="W66" s="19">
        <f t="shared" si="5"/>
        <v>4</v>
      </c>
      <c r="X66" s="26" t="str">
        <f t="shared" si="6"/>
        <v>No</v>
      </c>
    </row>
    <row r="67" spans="1:24" ht="42.75" x14ac:dyDescent="0.2">
      <c r="A67" s="1">
        <f t="shared" si="7"/>
        <v>31</v>
      </c>
      <c r="B67" s="1">
        <v>4320</v>
      </c>
      <c r="C67" s="5" t="s">
        <v>99</v>
      </c>
      <c r="D67" s="1" t="s">
        <v>35</v>
      </c>
      <c r="E67" s="3" t="s">
        <v>28</v>
      </c>
      <c r="F67" s="1" t="s">
        <v>29</v>
      </c>
      <c r="G67" s="1" t="s">
        <v>37</v>
      </c>
      <c r="H67" s="4">
        <v>43868</v>
      </c>
      <c r="I67" s="1" t="s">
        <v>24</v>
      </c>
      <c r="J67" s="19">
        <v>7.44</v>
      </c>
      <c r="K67" s="4">
        <v>43868</v>
      </c>
      <c r="L67" s="19">
        <v>19.59</v>
      </c>
      <c r="M67" s="1">
        <v>12</v>
      </c>
      <c r="N67" s="1">
        <v>3</v>
      </c>
      <c r="O67" s="1" t="s">
        <v>25</v>
      </c>
      <c r="P67" s="1" t="s">
        <v>25</v>
      </c>
      <c r="Q67" s="22"/>
      <c r="R67" s="19">
        <f t="shared" si="0"/>
        <v>12.149999999999999</v>
      </c>
      <c r="S67" s="20">
        <f t="shared" si="1"/>
        <v>12</v>
      </c>
      <c r="T67" s="19">
        <f t="shared" si="2"/>
        <v>0.14999999999999858</v>
      </c>
      <c r="U67" s="1" t="str">
        <f t="shared" si="3"/>
        <v>0</v>
      </c>
      <c r="V67" s="19">
        <f t="shared" si="4"/>
        <v>12</v>
      </c>
      <c r="W67" s="19">
        <f t="shared" si="5"/>
        <v>4</v>
      </c>
      <c r="X67" s="26" t="str">
        <f t="shared" si="6"/>
        <v>No</v>
      </c>
    </row>
    <row r="68" spans="1:24" x14ac:dyDescent="0.2">
      <c r="A68" s="1">
        <f t="shared" si="7"/>
        <v>32</v>
      </c>
      <c r="B68" s="1">
        <v>14076</v>
      </c>
      <c r="C68" s="1" t="s">
        <v>162</v>
      </c>
      <c r="D68" s="1" t="s">
        <v>163</v>
      </c>
      <c r="E68" s="3" t="s">
        <v>164</v>
      </c>
      <c r="F68" s="1" t="s">
        <v>84</v>
      </c>
      <c r="G68" s="1" t="s">
        <v>23</v>
      </c>
      <c r="H68" s="4">
        <v>43868</v>
      </c>
      <c r="I68" s="1" t="s">
        <v>24</v>
      </c>
      <c r="J68" s="19">
        <v>7.44</v>
      </c>
      <c r="K68" s="4">
        <v>43868</v>
      </c>
      <c r="L68" s="19">
        <v>19.59</v>
      </c>
      <c r="M68" s="1">
        <v>12</v>
      </c>
      <c r="N68" s="1">
        <v>3</v>
      </c>
      <c r="O68" s="1" t="s">
        <v>25</v>
      </c>
      <c r="P68" s="1" t="s">
        <v>25</v>
      </c>
      <c r="Q68" s="22"/>
      <c r="R68" s="19">
        <f t="shared" si="0"/>
        <v>12.149999999999999</v>
      </c>
      <c r="S68" s="20">
        <f t="shared" si="1"/>
        <v>12</v>
      </c>
      <c r="T68" s="19">
        <f t="shared" si="2"/>
        <v>0.14999999999999858</v>
      </c>
      <c r="U68" s="1" t="str">
        <f t="shared" si="3"/>
        <v>0</v>
      </c>
      <c r="V68" s="19">
        <f t="shared" si="4"/>
        <v>12</v>
      </c>
      <c r="W68" s="19">
        <f t="shared" si="5"/>
        <v>4</v>
      </c>
      <c r="X68" s="26" t="str">
        <f t="shared" si="6"/>
        <v>No</v>
      </c>
    </row>
    <row r="69" spans="1:24" ht="28.5" x14ac:dyDescent="0.2">
      <c r="A69" s="1">
        <f t="shared" si="7"/>
        <v>33</v>
      </c>
      <c r="B69" s="1">
        <v>6938</v>
      </c>
      <c r="C69" s="6" t="s">
        <v>120</v>
      </c>
      <c r="D69" s="1" t="s">
        <v>27</v>
      </c>
      <c r="E69" s="3" t="s">
        <v>43</v>
      </c>
      <c r="F69" s="1" t="s">
        <v>29</v>
      </c>
      <c r="G69" s="1" t="s">
        <v>23</v>
      </c>
      <c r="H69" s="4">
        <v>43868</v>
      </c>
      <c r="I69" s="1" t="s">
        <v>24</v>
      </c>
      <c r="J69" s="19">
        <v>7.42</v>
      </c>
      <c r="K69" s="4">
        <v>43868</v>
      </c>
      <c r="L69" s="19">
        <v>19.57</v>
      </c>
      <c r="M69" s="1">
        <v>12</v>
      </c>
      <c r="N69" s="1">
        <v>3</v>
      </c>
      <c r="O69" s="1" t="s">
        <v>25</v>
      </c>
      <c r="P69" s="1" t="s">
        <v>25</v>
      </c>
      <c r="Q69" s="22"/>
      <c r="R69" s="19">
        <f t="shared" si="0"/>
        <v>12.15</v>
      </c>
      <c r="S69" s="20">
        <f t="shared" si="1"/>
        <v>12</v>
      </c>
      <c r="T69" s="19">
        <f t="shared" si="2"/>
        <v>0.15000000000000036</v>
      </c>
      <c r="U69" s="1" t="str">
        <f t="shared" si="3"/>
        <v>0</v>
      </c>
      <c r="V69" s="19">
        <f t="shared" si="4"/>
        <v>12</v>
      </c>
      <c r="W69" s="19">
        <f t="shared" si="5"/>
        <v>4</v>
      </c>
      <c r="X69" s="26" t="str">
        <f t="shared" si="6"/>
        <v>No</v>
      </c>
    </row>
    <row r="70" spans="1:24" ht="28.5" x14ac:dyDescent="0.2">
      <c r="A70" s="1">
        <f t="shared" si="7"/>
        <v>34</v>
      </c>
      <c r="B70" s="1">
        <v>13449</v>
      </c>
      <c r="C70" s="2" t="s">
        <v>153</v>
      </c>
      <c r="D70" s="1" t="s">
        <v>20</v>
      </c>
      <c r="E70" s="3" t="s">
        <v>51</v>
      </c>
      <c r="F70" s="1" t="s">
        <v>52</v>
      </c>
      <c r="G70" s="1" t="s">
        <v>53</v>
      </c>
      <c r="H70" s="4">
        <v>43868</v>
      </c>
      <c r="I70" s="1" t="s">
        <v>24</v>
      </c>
      <c r="J70" s="19">
        <v>7.43</v>
      </c>
      <c r="K70" s="4">
        <v>43868</v>
      </c>
      <c r="L70" s="19">
        <v>19.59</v>
      </c>
      <c r="M70" s="1">
        <v>12</v>
      </c>
      <c r="N70" s="1">
        <v>3</v>
      </c>
      <c r="O70" s="1" t="s">
        <v>25</v>
      </c>
      <c r="P70" s="1" t="s">
        <v>25</v>
      </c>
      <c r="Q70" s="22"/>
      <c r="R70" s="19">
        <f t="shared" si="0"/>
        <v>12.16</v>
      </c>
      <c r="S70" s="20">
        <f t="shared" si="1"/>
        <v>12</v>
      </c>
      <c r="T70" s="19">
        <f t="shared" si="2"/>
        <v>0.16000000000000014</v>
      </c>
      <c r="U70" s="1" t="str">
        <f t="shared" si="3"/>
        <v>0</v>
      </c>
      <c r="V70" s="19">
        <f t="shared" si="4"/>
        <v>12</v>
      </c>
      <c r="W70" s="19">
        <f t="shared" si="5"/>
        <v>4</v>
      </c>
      <c r="X70" s="26" t="str">
        <f t="shared" si="6"/>
        <v>No</v>
      </c>
    </row>
    <row r="71" spans="1:24" ht="42.75" x14ac:dyDescent="0.2">
      <c r="A71" s="1">
        <f t="shared" si="7"/>
        <v>35</v>
      </c>
      <c r="B71" s="1">
        <v>3714</v>
      </c>
      <c r="C71" s="5" t="s">
        <v>97</v>
      </c>
      <c r="D71" s="1" t="s">
        <v>35</v>
      </c>
      <c r="E71" s="3" t="s">
        <v>28</v>
      </c>
      <c r="F71" s="1" t="s">
        <v>29</v>
      </c>
      <c r="G71" s="1" t="s">
        <v>98</v>
      </c>
      <c r="H71" s="4">
        <v>43868</v>
      </c>
      <c r="I71" s="1" t="s">
        <v>24</v>
      </c>
      <c r="J71" s="19">
        <v>7.4</v>
      </c>
      <c r="K71" s="4">
        <v>43868</v>
      </c>
      <c r="L71" s="19">
        <v>19.579999999999998</v>
      </c>
      <c r="M71" s="1">
        <v>12</v>
      </c>
      <c r="N71" s="1">
        <v>3</v>
      </c>
      <c r="O71" s="1" t="s">
        <v>25</v>
      </c>
      <c r="P71" s="1" t="s">
        <v>25</v>
      </c>
      <c r="Q71" s="22"/>
      <c r="R71" s="19">
        <f t="shared" si="0"/>
        <v>12.179999999999998</v>
      </c>
      <c r="S71" s="20">
        <f t="shared" si="1"/>
        <v>12</v>
      </c>
      <c r="T71" s="19">
        <f t="shared" si="2"/>
        <v>0.17999999999999794</v>
      </c>
      <c r="U71" s="1" t="str">
        <f t="shared" si="3"/>
        <v>0</v>
      </c>
      <c r="V71" s="19">
        <f t="shared" si="4"/>
        <v>12</v>
      </c>
      <c r="W71" s="19">
        <f t="shared" si="5"/>
        <v>4</v>
      </c>
      <c r="X71" s="26" t="str">
        <f t="shared" si="6"/>
        <v>No</v>
      </c>
    </row>
    <row r="72" spans="1:24" ht="28.5" x14ac:dyDescent="0.2">
      <c r="A72" s="1">
        <f t="shared" si="7"/>
        <v>36</v>
      </c>
      <c r="B72" s="1">
        <v>6630</v>
      </c>
      <c r="C72" s="6" t="s">
        <v>116</v>
      </c>
      <c r="D72" s="1" t="s">
        <v>42</v>
      </c>
      <c r="E72" s="3" t="s">
        <v>115</v>
      </c>
      <c r="F72" s="1" t="s">
        <v>29</v>
      </c>
      <c r="G72" s="1" t="s">
        <v>23</v>
      </c>
      <c r="H72" s="4">
        <v>43868</v>
      </c>
      <c r="I72" s="1" t="s">
        <v>24</v>
      </c>
      <c r="J72" s="19">
        <v>7.4</v>
      </c>
      <c r="K72" s="4">
        <v>43868</v>
      </c>
      <c r="L72" s="19">
        <v>19.579999999999998</v>
      </c>
      <c r="M72" s="1">
        <v>12</v>
      </c>
      <c r="N72" s="1">
        <v>3</v>
      </c>
      <c r="O72" s="1" t="s">
        <v>25</v>
      </c>
      <c r="P72" s="26" t="s">
        <v>33</v>
      </c>
      <c r="Q72" s="22"/>
      <c r="R72" s="19">
        <f t="shared" si="0"/>
        <v>12.179999999999998</v>
      </c>
      <c r="S72" s="20">
        <f t="shared" si="1"/>
        <v>12</v>
      </c>
      <c r="T72" s="19">
        <f t="shared" si="2"/>
        <v>0.17999999999999794</v>
      </c>
      <c r="U72" s="1" t="str">
        <f t="shared" si="3"/>
        <v>0</v>
      </c>
      <c r="V72" s="19">
        <f t="shared" si="4"/>
        <v>12</v>
      </c>
      <c r="W72" s="19">
        <f t="shared" si="5"/>
        <v>4</v>
      </c>
      <c r="X72" s="26" t="str">
        <f t="shared" si="6"/>
        <v>No</v>
      </c>
    </row>
    <row r="73" spans="1:24" x14ac:dyDescent="0.2">
      <c r="A73" s="1">
        <f t="shared" si="7"/>
        <v>37</v>
      </c>
      <c r="B73" s="1">
        <v>12062</v>
      </c>
      <c r="C73" s="2" t="s">
        <v>147</v>
      </c>
      <c r="D73" s="1" t="s">
        <v>27</v>
      </c>
      <c r="E73" s="3" t="s">
        <v>126</v>
      </c>
      <c r="F73" s="1" t="s">
        <v>29</v>
      </c>
      <c r="G73" s="1" t="s">
        <v>32</v>
      </c>
      <c r="H73" s="4">
        <v>43868</v>
      </c>
      <c r="I73" s="1" t="s">
        <v>24</v>
      </c>
      <c r="J73" s="19">
        <v>7.38</v>
      </c>
      <c r="K73" s="4">
        <v>43868</v>
      </c>
      <c r="L73" s="19">
        <v>19.57</v>
      </c>
      <c r="M73" s="1">
        <v>12</v>
      </c>
      <c r="N73" s="1">
        <v>3</v>
      </c>
      <c r="O73" s="1" t="s">
        <v>25</v>
      </c>
      <c r="P73" s="1" t="s">
        <v>25</v>
      </c>
      <c r="Q73" s="22"/>
      <c r="R73" s="19">
        <f t="shared" si="0"/>
        <v>12.190000000000001</v>
      </c>
      <c r="S73" s="20">
        <f t="shared" si="1"/>
        <v>12</v>
      </c>
      <c r="T73" s="19">
        <f t="shared" si="2"/>
        <v>0.19000000000000128</v>
      </c>
      <c r="U73" s="1" t="str">
        <f t="shared" si="3"/>
        <v>0</v>
      </c>
      <c r="V73" s="19">
        <f t="shared" si="4"/>
        <v>12</v>
      </c>
      <c r="W73" s="19">
        <f t="shared" si="5"/>
        <v>4</v>
      </c>
      <c r="X73" s="26" t="str">
        <f t="shared" si="6"/>
        <v>No</v>
      </c>
    </row>
    <row r="74" spans="1:24" ht="42.75" x14ac:dyDescent="0.2">
      <c r="A74" s="1">
        <f t="shared" si="7"/>
        <v>38</v>
      </c>
      <c r="B74" s="1">
        <v>15933</v>
      </c>
      <c r="C74" s="1" t="s">
        <v>183</v>
      </c>
      <c r="D74" s="1" t="s">
        <v>35</v>
      </c>
      <c r="E74" s="3" t="s">
        <v>28</v>
      </c>
      <c r="F74" s="1" t="s">
        <v>29</v>
      </c>
      <c r="G74" s="1" t="s">
        <v>110</v>
      </c>
      <c r="H74" s="4">
        <v>43868</v>
      </c>
      <c r="I74" s="1" t="s">
        <v>24</v>
      </c>
      <c r="J74" s="19">
        <v>7.36</v>
      </c>
      <c r="K74" s="4">
        <v>43868</v>
      </c>
      <c r="L74" s="19">
        <v>19.55</v>
      </c>
      <c r="M74" s="1">
        <v>12</v>
      </c>
      <c r="N74" s="1">
        <v>3</v>
      </c>
      <c r="O74" s="26" t="s">
        <v>33</v>
      </c>
      <c r="P74" s="26" t="s">
        <v>33</v>
      </c>
      <c r="Q74" s="22"/>
      <c r="R74" s="19">
        <f t="shared" si="0"/>
        <v>12.190000000000001</v>
      </c>
      <c r="S74" s="20">
        <f t="shared" si="1"/>
        <v>12</v>
      </c>
      <c r="T74" s="19">
        <f t="shared" si="2"/>
        <v>0.19000000000000128</v>
      </c>
      <c r="U74" s="1" t="str">
        <f t="shared" si="3"/>
        <v>0</v>
      </c>
      <c r="V74" s="19">
        <f t="shared" si="4"/>
        <v>12</v>
      </c>
      <c r="W74" s="19">
        <f t="shared" si="5"/>
        <v>4</v>
      </c>
      <c r="X74" s="26" t="str">
        <f t="shared" si="6"/>
        <v>No</v>
      </c>
    </row>
    <row r="75" spans="1:24" x14ac:dyDescent="0.2">
      <c r="A75" s="1">
        <f t="shared" si="7"/>
        <v>39</v>
      </c>
      <c r="B75" s="1">
        <v>16101</v>
      </c>
      <c r="C75" s="1" t="s">
        <v>187</v>
      </c>
      <c r="D75" s="1" t="s">
        <v>27</v>
      </c>
      <c r="E75" s="3" t="s">
        <v>65</v>
      </c>
      <c r="F75" s="1" t="s">
        <v>73</v>
      </c>
      <c r="G75" s="1" t="s">
        <v>138</v>
      </c>
      <c r="H75" s="4">
        <v>43868</v>
      </c>
      <c r="I75" s="1" t="s">
        <v>24</v>
      </c>
      <c r="J75" s="19">
        <v>7.34</v>
      </c>
      <c r="K75" s="4">
        <v>43868</v>
      </c>
      <c r="L75" s="19">
        <v>19.53</v>
      </c>
      <c r="M75" s="1">
        <v>12</v>
      </c>
      <c r="N75" s="1">
        <v>3</v>
      </c>
      <c r="O75" s="1" t="s">
        <v>25</v>
      </c>
      <c r="P75" s="1" t="s">
        <v>25</v>
      </c>
      <c r="Q75" s="22"/>
      <c r="R75" s="19">
        <f t="shared" si="0"/>
        <v>12.190000000000001</v>
      </c>
      <c r="S75" s="20">
        <f t="shared" si="1"/>
        <v>12</v>
      </c>
      <c r="T75" s="19">
        <f t="shared" si="2"/>
        <v>0.19000000000000128</v>
      </c>
      <c r="U75" s="1" t="str">
        <f t="shared" si="3"/>
        <v>0</v>
      </c>
      <c r="V75" s="19">
        <f t="shared" si="4"/>
        <v>12</v>
      </c>
      <c r="W75" s="19">
        <f t="shared" si="5"/>
        <v>4</v>
      </c>
      <c r="X75" s="26" t="str">
        <f t="shared" si="6"/>
        <v>No</v>
      </c>
    </row>
    <row r="76" spans="1:24" ht="28.5" x14ac:dyDescent="0.2">
      <c r="A76" s="1">
        <f t="shared" si="7"/>
        <v>40</v>
      </c>
      <c r="B76" s="1">
        <v>6566</v>
      </c>
      <c r="C76" s="6" t="s">
        <v>114</v>
      </c>
      <c r="D76" s="1" t="s">
        <v>20</v>
      </c>
      <c r="E76" s="3" t="s">
        <v>115</v>
      </c>
      <c r="F76" s="1" t="s">
        <v>52</v>
      </c>
      <c r="G76" s="1" t="s">
        <v>76</v>
      </c>
      <c r="H76" s="4">
        <v>43868</v>
      </c>
      <c r="I76" s="1" t="s">
        <v>24</v>
      </c>
      <c r="J76" s="19">
        <v>7.38</v>
      </c>
      <c r="K76" s="4">
        <v>43868</v>
      </c>
      <c r="L76" s="19">
        <v>19.579999999999998</v>
      </c>
      <c r="M76" s="1">
        <v>12</v>
      </c>
      <c r="N76" s="1">
        <v>3</v>
      </c>
      <c r="O76" s="1" t="s">
        <v>25</v>
      </c>
      <c r="P76" s="1" t="s">
        <v>25</v>
      </c>
      <c r="Q76" s="22"/>
      <c r="R76" s="19">
        <f t="shared" si="0"/>
        <v>12.2</v>
      </c>
      <c r="S76" s="20">
        <f t="shared" si="1"/>
        <v>12</v>
      </c>
      <c r="T76" s="19">
        <f t="shared" si="2"/>
        <v>0.19999999999999929</v>
      </c>
      <c r="U76" s="1" t="str">
        <f t="shared" si="3"/>
        <v>0</v>
      </c>
      <c r="V76" s="19">
        <f t="shared" si="4"/>
        <v>12</v>
      </c>
      <c r="W76" s="19">
        <f t="shared" si="5"/>
        <v>4</v>
      </c>
      <c r="X76" s="26" t="str">
        <f t="shared" si="6"/>
        <v>No</v>
      </c>
    </row>
    <row r="77" spans="1:24" ht="28.5" x14ac:dyDescent="0.2">
      <c r="A77" s="1">
        <f t="shared" si="7"/>
        <v>41</v>
      </c>
      <c r="B77" s="1">
        <v>9392</v>
      </c>
      <c r="C77" s="2" t="s">
        <v>139</v>
      </c>
      <c r="D77" s="1" t="s">
        <v>35</v>
      </c>
      <c r="E77" s="3" t="s">
        <v>47</v>
      </c>
      <c r="F77" s="1" t="s">
        <v>29</v>
      </c>
      <c r="G77" s="1" t="s">
        <v>37</v>
      </c>
      <c r="H77" s="4">
        <v>43868</v>
      </c>
      <c r="I77" s="1" t="s">
        <v>24</v>
      </c>
      <c r="J77" s="19">
        <v>7.34</v>
      </c>
      <c r="K77" s="4">
        <v>43868</v>
      </c>
      <c r="L77" s="19">
        <v>19.54</v>
      </c>
      <c r="M77" s="1">
        <v>12</v>
      </c>
      <c r="N77" s="1">
        <v>3</v>
      </c>
      <c r="O77" s="1" t="s">
        <v>25</v>
      </c>
      <c r="P77" s="1" t="s">
        <v>25</v>
      </c>
      <c r="Q77" s="22"/>
      <c r="R77" s="19">
        <f t="shared" si="0"/>
        <v>12.2</v>
      </c>
      <c r="S77" s="20">
        <f t="shared" si="1"/>
        <v>12</v>
      </c>
      <c r="T77" s="19">
        <f t="shared" si="2"/>
        <v>0.19999999999999929</v>
      </c>
      <c r="U77" s="1" t="str">
        <f t="shared" si="3"/>
        <v>0</v>
      </c>
      <c r="V77" s="19">
        <f t="shared" si="4"/>
        <v>12</v>
      </c>
      <c r="W77" s="19">
        <f t="shared" si="5"/>
        <v>4</v>
      </c>
      <c r="X77" s="26" t="str">
        <f t="shared" si="6"/>
        <v>No</v>
      </c>
    </row>
    <row r="78" spans="1:24" ht="42.75" x14ac:dyDescent="0.2">
      <c r="A78" s="1">
        <f t="shared" si="7"/>
        <v>42</v>
      </c>
      <c r="B78" s="1">
        <v>3318</v>
      </c>
      <c r="C78" s="5" t="s">
        <v>93</v>
      </c>
      <c r="D78" s="1" t="s">
        <v>35</v>
      </c>
      <c r="E78" s="3" t="s">
        <v>28</v>
      </c>
      <c r="F78" s="1" t="s">
        <v>29</v>
      </c>
      <c r="G78" s="1" t="s">
        <v>94</v>
      </c>
      <c r="H78" s="4">
        <v>43868</v>
      </c>
      <c r="I78" s="1" t="s">
        <v>24</v>
      </c>
      <c r="J78" s="19">
        <v>7.34</v>
      </c>
      <c r="K78" s="4">
        <v>43868</v>
      </c>
      <c r="L78" s="19">
        <v>19.55</v>
      </c>
      <c r="M78" s="1">
        <v>12</v>
      </c>
      <c r="N78" s="1">
        <v>3</v>
      </c>
      <c r="O78" s="1" t="s">
        <v>25</v>
      </c>
      <c r="P78" s="1" t="s">
        <v>25</v>
      </c>
      <c r="Q78" s="22"/>
      <c r="R78" s="19">
        <f t="shared" si="0"/>
        <v>12.21</v>
      </c>
      <c r="S78" s="20">
        <f t="shared" si="1"/>
        <v>12</v>
      </c>
      <c r="T78" s="19">
        <f t="shared" si="2"/>
        <v>0.21000000000000085</v>
      </c>
      <c r="U78" s="1" t="str">
        <f t="shared" si="3"/>
        <v>0</v>
      </c>
      <c r="V78" s="19">
        <f t="shared" si="4"/>
        <v>12</v>
      </c>
      <c r="W78" s="19">
        <f t="shared" si="5"/>
        <v>4</v>
      </c>
      <c r="X78" s="26" t="str">
        <f t="shared" si="6"/>
        <v>No</v>
      </c>
    </row>
    <row r="79" spans="1:24" ht="28.5" x14ac:dyDescent="0.2">
      <c r="A79" s="1">
        <f t="shared" si="7"/>
        <v>43</v>
      </c>
      <c r="B79" s="1">
        <v>14801</v>
      </c>
      <c r="C79" s="1" t="s">
        <v>170</v>
      </c>
      <c r="D79" s="1" t="s">
        <v>27</v>
      </c>
      <c r="E79" s="3" t="s">
        <v>47</v>
      </c>
      <c r="F79" s="1" t="s">
        <v>29</v>
      </c>
      <c r="G79" s="1" t="s">
        <v>113</v>
      </c>
      <c r="H79" s="4">
        <v>43868</v>
      </c>
      <c r="I79" s="1" t="s">
        <v>24</v>
      </c>
      <c r="J79" s="19">
        <v>7.34</v>
      </c>
      <c r="K79" s="4">
        <v>43868</v>
      </c>
      <c r="L79" s="19">
        <v>19.55</v>
      </c>
      <c r="M79" s="1">
        <v>12</v>
      </c>
      <c r="N79" s="1">
        <v>3</v>
      </c>
      <c r="O79" s="1" t="s">
        <v>25</v>
      </c>
      <c r="P79" s="1" t="s">
        <v>25</v>
      </c>
      <c r="Q79" s="22"/>
      <c r="R79" s="19">
        <f t="shared" si="0"/>
        <v>12.21</v>
      </c>
      <c r="S79" s="20">
        <f t="shared" si="1"/>
        <v>12</v>
      </c>
      <c r="T79" s="19">
        <f t="shared" si="2"/>
        <v>0.21000000000000085</v>
      </c>
      <c r="U79" s="1" t="str">
        <f t="shared" si="3"/>
        <v>0</v>
      </c>
      <c r="V79" s="19">
        <f t="shared" si="4"/>
        <v>12</v>
      </c>
      <c r="W79" s="19">
        <f t="shared" si="5"/>
        <v>4</v>
      </c>
      <c r="X79" s="26" t="str">
        <f t="shared" si="6"/>
        <v>No</v>
      </c>
    </row>
    <row r="80" spans="1:24" ht="42.75" x14ac:dyDescent="0.2">
      <c r="A80" s="1">
        <f t="shared" si="7"/>
        <v>44</v>
      </c>
      <c r="B80" s="1">
        <v>3400</v>
      </c>
      <c r="C80" s="5" t="s">
        <v>95</v>
      </c>
      <c r="D80" s="1" t="s">
        <v>39</v>
      </c>
      <c r="E80" s="3" t="s">
        <v>28</v>
      </c>
      <c r="F80" s="1" t="s">
        <v>29</v>
      </c>
      <c r="G80" s="1" t="s">
        <v>40</v>
      </c>
      <c r="H80" s="4">
        <v>43868</v>
      </c>
      <c r="I80" s="1" t="s">
        <v>24</v>
      </c>
      <c r="J80" s="19">
        <v>7.36</v>
      </c>
      <c r="K80" s="4">
        <v>43868</v>
      </c>
      <c r="L80" s="19">
        <v>19.579999999999998</v>
      </c>
      <c r="M80" s="1">
        <v>12</v>
      </c>
      <c r="N80" s="1">
        <v>3</v>
      </c>
      <c r="O80" s="1" t="s">
        <v>25</v>
      </c>
      <c r="P80" s="1" t="s">
        <v>25</v>
      </c>
      <c r="Q80" s="22"/>
      <c r="R80" s="19">
        <f t="shared" si="0"/>
        <v>12.219999999999999</v>
      </c>
      <c r="S80" s="20">
        <f t="shared" si="1"/>
        <v>12</v>
      </c>
      <c r="T80" s="19">
        <f t="shared" si="2"/>
        <v>0.21999999999999886</v>
      </c>
      <c r="U80" s="1" t="str">
        <f t="shared" si="3"/>
        <v>0</v>
      </c>
      <c r="V80" s="19">
        <f t="shared" si="4"/>
        <v>12</v>
      </c>
      <c r="W80" s="19">
        <f t="shared" si="5"/>
        <v>4</v>
      </c>
      <c r="X80" s="26" t="str">
        <f t="shared" si="6"/>
        <v>No</v>
      </c>
    </row>
    <row r="81" spans="1:24" x14ac:dyDescent="0.2">
      <c r="A81" s="1">
        <f t="shared" si="7"/>
        <v>45</v>
      </c>
      <c r="B81" s="1">
        <v>1615</v>
      </c>
      <c r="C81" s="2" t="s">
        <v>61</v>
      </c>
      <c r="D81" s="1" t="s">
        <v>20</v>
      </c>
      <c r="E81" s="3" t="s">
        <v>62</v>
      </c>
      <c r="F81" s="1" t="s">
        <v>52</v>
      </c>
      <c r="G81" s="1" t="s">
        <v>63</v>
      </c>
      <c r="H81" s="4">
        <v>43868</v>
      </c>
      <c r="I81" s="1" t="s">
        <v>24</v>
      </c>
      <c r="J81" s="19">
        <v>7.32</v>
      </c>
      <c r="K81" s="4">
        <v>43868</v>
      </c>
      <c r="L81" s="19">
        <v>19.579999999999998</v>
      </c>
      <c r="M81" s="1">
        <v>12</v>
      </c>
      <c r="N81" s="1">
        <v>3</v>
      </c>
      <c r="O81" s="1" t="s">
        <v>25</v>
      </c>
      <c r="P81" s="1" t="s">
        <v>25</v>
      </c>
      <c r="Q81" s="22"/>
      <c r="R81" s="19">
        <f t="shared" si="0"/>
        <v>12.259999999999998</v>
      </c>
      <c r="S81" s="20">
        <f t="shared" si="1"/>
        <v>12</v>
      </c>
      <c r="T81" s="19">
        <f t="shared" si="2"/>
        <v>0.25999999999999801</v>
      </c>
      <c r="U81" s="1" t="str">
        <f t="shared" si="3"/>
        <v>0</v>
      </c>
      <c r="V81" s="19">
        <f t="shared" si="4"/>
        <v>12</v>
      </c>
      <c r="W81" s="19">
        <f t="shared" si="5"/>
        <v>4</v>
      </c>
      <c r="X81" s="26" t="str">
        <f t="shared" si="6"/>
        <v>No</v>
      </c>
    </row>
    <row r="82" spans="1:24" ht="28.5" x14ac:dyDescent="0.2">
      <c r="A82" s="1">
        <f t="shared" si="7"/>
        <v>46</v>
      </c>
      <c r="B82" s="1">
        <v>7377</v>
      </c>
      <c r="C82" s="6" t="s">
        <v>123</v>
      </c>
      <c r="D82" s="1" t="s">
        <v>27</v>
      </c>
      <c r="E82" s="3" t="s">
        <v>43</v>
      </c>
      <c r="F82" s="1" t="s">
        <v>29</v>
      </c>
      <c r="G82" s="1" t="s">
        <v>23</v>
      </c>
      <c r="H82" s="4">
        <v>43868</v>
      </c>
      <c r="I82" s="1" t="s">
        <v>24</v>
      </c>
      <c r="J82" s="19">
        <v>7.3</v>
      </c>
      <c r="K82" s="4">
        <v>43868</v>
      </c>
      <c r="L82" s="19">
        <v>19.57</v>
      </c>
      <c r="M82" s="1">
        <v>12</v>
      </c>
      <c r="N82" s="1">
        <v>3</v>
      </c>
      <c r="O82" s="1" t="s">
        <v>25</v>
      </c>
      <c r="P82" s="1" t="s">
        <v>25</v>
      </c>
      <c r="Q82" s="22"/>
      <c r="R82" s="19">
        <f t="shared" si="0"/>
        <v>12.27</v>
      </c>
      <c r="S82" s="20">
        <f t="shared" si="1"/>
        <v>12</v>
      </c>
      <c r="T82" s="19">
        <f t="shared" si="2"/>
        <v>0.26999999999999957</v>
      </c>
      <c r="U82" s="1" t="str">
        <f t="shared" si="3"/>
        <v>0</v>
      </c>
      <c r="V82" s="19">
        <f t="shared" si="4"/>
        <v>12</v>
      </c>
      <c r="W82" s="19">
        <f t="shared" si="5"/>
        <v>4</v>
      </c>
      <c r="X82" s="26" t="str">
        <f t="shared" si="6"/>
        <v>No</v>
      </c>
    </row>
    <row r="83" spans="1:24" ht="42.75" x14ac:dyDescent="0.2">
      <c r="A83" s="1">
        <f t="shared" si="7"/>
        <v>47</v>
      </c>
      <c r="B83" s="1">
        <v>1764</v>
      </c>
      <c r="C83" s="2" t="s">
        <v>75</v>
      </c>
      <c r="D83" s="1" t="s">
        <v>20</v>
      </c>
      <c r="E83" s="3" t="s">
        <v>28</v>
      </c>
      <c r="F83" s="1" t="s">
        <v>52</v>
      </c>
      <c r="G83" s="1" t="s">
        <v>76</v>
      </c>
      <c r="H83" s="4">
        <v>43868</v>
      </c>
      <c r="I83" s="1" t="s">
        <v>24</v>
      </c>
      <c r="J83" s="19">
        <v>7.3</v>
      </c>
      <c r="K83" s="4">
        <v>43868</v>
      </c>
      <c r="L83" s="19">
        <v>19.579999999999998</v>
      </c>
      <c r="M83" s="1">
        <v>12</v>
      </c>
      <c r="N83" s="1">
        <v>3</v>
      </c>
      <c r="O83" s="1" t="s">
        <v>25</v>
      </c>
      <c r="P83" s="1" t="s">
        <v>25</v>
      </c>
      <c r="Q83" s="22"/>
      <c r="R83" s="19">
        <f t="shared" si="0"/>
        <v>12.279999999999998</v>
      </c>
      <c r="S83" s="20">
        <f t="shared" si="1"/>
        <v>12</v>
      </c>
      <c r="T83" s="19">
        <f t="shared" si="2"/>
        <v>0.27999999999999758</v>
      </c>
      <c r="U83" s="1" t="str">
        <f t="shared" si="3"/>
        <v>0</v>
      </c>
      <c r="V83" s="19">
        <f t="shared" si="4"/>
        <v>12</v>
      </c>
      <c r="W83" s="19">
        <f t="shared" si="5"/>
        <v>4</v>
      </c>
      <c r="X83" s="26" t="str">
        <f t="shared" si="6"/>
        <v>No</v>
      </c>
    </row>
    <row r="84" spans="1:24" x14ac:dyDescent="0.2">
      <c r="A84" s="1">
        <f t="shared" si="7"/>
        <v>48</v>
      </c>
      <c r="B84" s="1">
        <v>7663</v>
      </c>
      <c r="C84" s="6" t="s">
        <v>129</v>
      </c>
      <c r="D84" s="1" t="s">
        <v>27</v>
      </c>
      <c r="E84" s="3" t="s">
        <v>130</v>
      </c>
      <c r="F84" s="1" t="s">
        <v>29</v>
      </c>
      <c r="G84" s="1" t="s">
        <v>30</v>
      </c>
      <c r="H84" s="4">
        <v>43868</v>
      </c>
      <c r="I84" s="1" t="s">
        <v>24</v>
      </c>
      <c r="J84" s="19">
        <v>7.29</v>
      </c>
      <c r="K84" s="4">
        <v>43868</v>
      </c>
      <c r="L84" s="19">
        <v>19.57</v>
      </c>
      <c r="M84" s="1">
        <v>12</v>
      </c>
      <c r="N84" s="1">
        <v>3</v>
      </c>
      <c r="O84" s="1" t="s">
        <v>25</v>
      </c>
      <c r="P84" s="1" t="s">
        <v>25</v>
      </c>
      <c r="Q84" s="22"/>
      <c r="R84" s="19">
        <f t="shared" si="0"/>
        <v>12.280000000000001</v>
      </c>
      <c r="S84" s="20">
        <f t="shared" si="1"/>
        <v>12</v>
      </c>
      <c r="T84" s="19">
        <f t="shared" si="2"/>
        <v>0.28000000000000114</v>
      </c>
      <c r="U84" s="1" t="str">
        <f t="shared" si="3"/>
        <v>0</v>
      </c>
      <c r="V84" s="19">
        <f t="shared" si="4"/>
        <v>12</v>
      </c>
      <c r="W84" s="19">
        <f t="shared" si="5"/>
        <v>4</v>
      </c>
      <c r="X84" s="26" t="str">
        <f t="shared" si="6"/>
        <v>No</v>
      </c>
    </row>
    <row r="85" spans="1:24" ht="28.5" x14ac:dyDescent="0.2">
      <c r="A85" s="1">
        <f t="shared" si="7"/>
        <v>49</v>
      </c>
      <c r="B85" s="1">
        <v>11817</v>
      </c>
      <c r="C85" s="2" t="s">
        <v>146</v>
      </c>
      <c r="D85" s="1" t="s">
        <v>39</v>
      </c>
      <c r="E85" s="3" t="s">
        <v>47</v>
      </c>
      <c r="F85" s="1" t="s">
        <v>29</v>
      </c>
      <c r="G85" s="1" t="s">
        <v>40</v>
      </c>
      <c r="H85" s="4">
        <v>43868</v>
      </c>
      <c r="I85" s="1" t="s">
        <v>24</v>
      </c>
      <c r="J85" s="19">
        <v>7.31</v>
      </c>
      <c r="K85" s="4">
        <v>43868</v>
      </c>
      <c r="L85" s="19">
        <v>19.59</v>
      </c>
      <c r="M85" s="1">
        <v>12</v>
      </c>
      <c r="N85" s="1">
        <v>3</v>
      </c>
      <c r="O85" s="1" t="s">
        <v>25</v>
      </c>
      <c r="P85" s="1" t="s">
        <v>25</v>
      </c>
      <c r="Q85" s="22"/>
      <c r="R85" s="19">
        <f t="shared" si="0"/>
        <v>12.280000000000001</v>
      </c>
      <c r="S85" s="20">
        <f t="shared" si="1"/>
        <v>12</v>
      </c>
      <c r="T85" s="19">
        <f t="shared" si="2"/>
        <v>0.28000000000000114</v>
      </c>
      <c r="U85" s="1" t="str">
        <f t="shared" si="3"/>
        <v>0</v>
      </c>
      <c r="V85" s="19">
        <f t="shared" si="4"/>
        <v>12</v>
      </c>
      <c r="W85" s="19">
        <f t="shared" si="5"/>
        <v>4</v>
      </c>
      <c r="X85" s="26" t="str">
        <f t="shared" si="6"/>
        <v>No</v>
      </c>
    </row>
    <row r="86" spans="1:24" ht="42.75" x14ac:dyDescent="0.2">
      <c r="A86" s="1">
        <f t="shared" si="7"/>
        <v>50</v>
      </c>
      <c r="B86" s="1">
        <v>211</v>
      </c>
      <c r="C86" s="2" t="s">
        <v>26</v>
      </c>
      <c r="D86" s="1" t="s">
        <v>27</v>
      </c>
      <c r="E86" s="3" t="s">
        <v>28</v>
      </c>
      <c r="F86" s="1" t="s">
        <v>29</v>
      </c>
      <c r="G86" s="1" t="s">
        <v>30</v>
      </c>
      <c r="H86" s="4">
        <v>43868</v>
      </c>
      <c r="I86" s="1" t="s">
        <v>24</v>
      </c>
      <c r="J86" s="19">
        <v>7.28</v>
      </c>
      <c r="K86" s="4">
        <v>43868</v>
      </c>
      <c r="L86" s="19">
        <v>19.59</v>
      </c>
      <c r="M86" s="1">
        <v>12</v>
      </c>
      <c r="N86" s="1">
        <v>3</v>
      </c>
      <c r="O86" s="1" t="s">
        <v>25</v>
      </c>
      <c r="P86" s="1" t="s">
        <v>25</v>
      </c>
      <c r="Q86" s="22"/>
      <c r="R86" s="19">
        <f t="shared" si="0"/>
        <v>12.309999999999999</v>
      </c>
      <c r="S86" s="20">
        <f t="shared" si="1"/>
        <v>12</v>
      </c>
      <c r="T86" s="19">
        <f t="shared" si="2"/>
        <v>0.30999999999999872</v>
      </c>
      <c r="U86" s="1" t="str">
        <f t="shared" si="3"/>
        <v>0</v>
      </c>
      <c r="V86" s="19">
        <f t="shared" si="4"/>
        <v>12</v>
      </c>
      <c r="W86" s="19">
        <f t="shared" si="5"/>
        <v>4</v>
      </c>
      <c r="X86" s="26" t="str">
        <f t="shared" si="6"/>
        <v>No</v>
      </c>
    </row>
    <row r="87" spans="1:24" x14ac:dyDescent="0.2">
      <c r="A87" s="1">
        <f t="shared" si="7"/>
        <v>51</v>
      </c>
      <c r="B87" s="1">
        <v>14443</v>
      </c>
      <c r="C87" s="1" t="s">
        <v>166</v>
      </c>
      <c r="D87" s="1" t="s">
        <v>20</v>
      </c>
      <c r="E87" s="3" t="s">
        <v>62</v>
      </c>
      <c r="F87" s="1" t="s">
        <v>52</v>
      </c>
      <c r="G87" s="1" t="s">
        <v>67</v>
      </c>
      <c r="H87" s="4">
        <v>43868</v>
      </c>
      <c r="I87" s="1" t="s">
        <v>24</v>
      </c>
      <c r="J87" s="19">
        <v>7.25</v>
      </c>
      <c r="K87" s="4">
        <v>43868</v>
      </c>
      <c r="L87" s="19">
        <v>19.579999999999998</v>
      </c>
      <c r="M87" s="1">
        <v>12</v>
      </c>
      <c r="N87" s="1">
        <v>3</v>
      </c>
      <c r="O87" s="1" t="s">
        <v>25</v>
      </c>
      <c r="P87" s="1" t="s">
        <v>25</v>
      </c>
      <c r="Q87" s="22"/>
      <c r="R87" s="19">
        <f t="shared" si="0"/>
        <v>12.329999999999998</v>
      </c>
      <c r="S87" s="20">
        <f t="shared" si="1"/>
        <v>12</v>
      </c>
      <c r="T87" s="19">
        <f t="shared" si="2"/>
        <v>0.32999999999999829</v>
      </c>
      <c r="U87" s="1" t="str">
        <f t="shared" si="3"/>
        <v>0</v>
      </c>
      <c r="V87" s="19">
        <f t="shared" si="4"/>
        <v>12</v>
      </c>
      <c r="W87" s="19">
        <f t="shared" si="5"/>
        <v>4</v>
      </c>
      <c r="X87" s="26" t="str">
        <f t="shared" si="6"/>
        <v>No</v>
      </c>
    </row>
    <row r="88" spans="1:24" x14ac:dyDescent="0.2">
      <c r="A88" s="1">
        <f t="shared" si="7"/>
        <v>52</v>
      </c>
      <c r="B88" s="1">
        <v>13509</v>
      </c>
      <c r="C88" s="2" t="s">
        <v>155</v>
      </c>
      <c r="D88" s="1" t="s">
        <v>39</v>
      </c>
      <c r="E88" s="3" t="s">
        <v>156</v>
      </c>
      <c r="F88" s="1" t="s">
        <v>157</v>
      </c>
      <c r="G88" s="1" t="s">
        <v>23</v>
      </c>
      <c r="H88" s="4">
        <v>43868</v>
      </c>
      <c r="I88" s="1" t="s">
        <v>24</v>
      </c>
      <c r="J88" s="19">
        <v>7.23</v>
      </c>
      <c r="K88" s="4">
        <v>43868</v>
      </c>
      <c r="L88" s="19">
        <v>19.57</v>
      </c>
      <c r="M88" s="1">
        <v>12</v>
      </c>
      <c r="N88" s="1">
        <v>3</v>
      </c>
      <c r="O88" s="1" t="s">
        <v>25</v>
      </c>
      <c r="P88" s="1" t="s">
        <v>25</v>
      </c>
      <c r="Q88" s="22"/>
      <c r="R88" s="19">
        <f t="shared" si="0"/>
        <v>12.34</v>
      </c>
      <c r="S88" s="20">
        <f t="shared" si="1"/>
        <v>12</v>
      </c>
      <c r="T88" s="19">
        <f t="shared" si="2"/>
        <v>0.33999999999999986</v>
      </c>
      <c r="U88" s="1" t="str">
        <f t="shared" si="3"/>
        <v>0</v>
      </c>
      <c r="V88" s="19">
        <f t="shared" si="4"/>
        <v>12</v>
      </c>
      <c r="W88" s="19">
        <f t="shared" si="5"/>
        <v>4</v>
      </c>
      <c r="X88" s="26" t="str">
        <f t="shared" si="6"/>
        <v>No</v>
      </c>
    </row>
    <row r="89" spans="1:24" x14ac:dyDescent="0.2">
      <c r="A89" s="1">
        <f t="shared" si="7"/>
        <v>53</v>
      </c>
      <c r="B89" s="1">
        <v>13892</v>
      </c>
      <c r="C89" s="1" t="s">
        <v>161</v>
      </c>
      <c r="D89" s="1" t="s">
        <v>20</v>
      </c>
      <c r="E89" s="3" t="s">
        <v>62</v>
      </c>
      <c r="F89" s="1" t="s">
        <v>52</v>
      </c>
      <c r="G89" s="1" t="s">
        <v>67</v>
      </c>
      <c r="H89" s="4">
        <v>43868</v>
      </c>
      <c r="I89" s="1" t="s">
        <v>24</v>
      </c>
      <c r="J89" s="19">
        <v>7.58</v>
      </c>
      <c r="K89" s="4">
        <v>43868</v>
      </c>
      <c r="L89" s="19">
        <v>20</v>
      </c>
      <c r="M89" s="1">
        <v>12</v>
      </c>
      <c r="N89" s="1">
        <v>3</v>
      </c>
      <c r="O89" s="1" t="s">
        <v>25</v>
      </c>
      <c r="P89" s="1" t="s">
        <v>25</v>
      </c>
      <c r="Q89" s="22"/>
      <c r="R89" s="19">
        <f t="shared" si="0"/>
        <v>12.42</v>
      </c>
      <c r="S89" s="20">
        <f t="shared" si="1"/>
        <v>12</v>
      </c>
      <c r="T89" s="19">
        <f t="shared" si="2"/>
        <v>0.41999999999999993</v>
      </c>
      <c r="U89" s="1" t="str">
        <f t="shared" si="3"/>
        <v>0</v>
      </c>
      <c r="V89" s="19">
        <f t="shared" si="4"/>
        <v>12</v>
      </c>
      <c r="W89" s="19">
        <f t="shared" si="5"/>
        <v>4</v>
      </c>
      <c r="X89" s="26" t="str">
        <f t="shared" si="6"/>
        <v>No</v>
      </c>
    </row>
    <row r="90" spans="1:24" ht="15" x14ac:dyDescent="0.2">
      <c r="A90" s="1">
        <f t="shared" si="7"/>
        <v>54</v>
      </c>
      <c r="B90" s="1">
        <v>3577</v>
      </c>
      <c r="C90" s="5" t="s">
        <v>96</v>
      </c>
      <c r="D90" s="1" t="s">
        <v>20</v>
      </c>
      <c r="E90" s="3" t="s">
        <v>62</v>
      </c>
      <c r="F90" s="1" t="s">
        <v>52</v>
      </c>
      <c r="G90" s="1" t="s">
        <v>67</v>
      </c>
      <c r="H90" s="4">
        <v>43868</v>
      </c>
      <c r="I90" s="1" t="s">
        <v>24</v>
      </c>
      <c r="J90" s="19">
        <v>7.55</v>
      </c>
      <c r="K90" s="4">
        <v>43868</v>
      </c>
      <c r="L90" s="19">
        <v>20</v>
      </c>
      <c r="M90" s="1">
        <v>12</v>
      </c>
      <c r="N90" s="1">
        <v>3</v>
      </c>
      <c r="O90" s="1" t="s">
        <v>25</v>
      </c>
      <c r="P90" s="1" t="s">
        <v>25</v>
      </c>
      <c r="Q90" s="22"/>
      <c r="R90" s="19">
        <f t="shared" si="0"/>
        <v>12.45</v>
      </c>
      <c r="S90" s="20">
        <f t="shared" si="1"/>
        <v>12</v>
      </c>
      <c r="T90" s="19">
        <f t="shared" si="2"/>
        <v>0.44999999999999929</v>
      </c>
      <c r="U90" s="1" t="str">
        <f t="shared" si="3"/>
        <v>0</v>
      </c>
      <c r="V90" s="19">
        <f t="shared" si="4"/>
        <v>12</v>
      </c>
      <c r="W90" s="19">
        <f t="shared" si="5"/>
        <v>4</v>
      </c>
      <c r="X90" s="26" t="str">
        <f t="shared" si="6"/>
        <v>No</v>
      </c>
    </row>
    <row r="91" spans="1:24" ht="28.5" x14ac:dyDescent="0.2">
      <c r="A91" s="1">
        <f t="shared" si="7"/>
        <v>55</v>
      </c>
      <c r="B91" s="1">
        <v>10248</v>
      </c>
      <c r="C91" s="2" t="s">
        <v>142</v>
      </c>
      <c r="D91" s="1" t="s">
        <v>35</v>
      </c>
      <c r="E91" s="3" t="s">
        <v>47</v>
      </c>
      <c r="F91" s="1" t="s">
        <v>29</v>
      </c>
      <c r="G91" s="1" t="s">
        <v>37</v>
      </c>
      <c r="H91" s="4">
        <v>43868</v>
      </c>
      <c r="I91" s="1" t="s">
        <v>24</v>
      </c>
      <c r="J91" s="19">
        <v>7.56</v>
      </c>
      <c r="K91" s="4">
        <v>43868</v>
      </c>
      <c r="L91" s="19">
        <v>20.010000000000002</v>
      </c>
      <c r="M91" s="1">
        <v>12</v>
      </c>
      <c r="N91" s="1">
        <v>3</v>
      </c>
      <c r="O91" s="1" t="s">
        <v>25</v>
      </c>
      <c r="P91" s="1" t="s">
        <v>25</v>
      </c>
      <c r="Q91" s="22"/>
      <c r="R91" s="19">
        <f t="shared" si="0"/>
        <v>12.450000000000003</v>
      </c>
      <c r="S91" s="20">
        <f t="shared" si="1"/>
        <v>12</v>
      </c>
      <c r="T91" s="19">
        <f t="shared" si="2"/>
        <v>0.45000000000000284</v>
      </c>
      <c r="U91" s="1" t="str">
        <f t="shared" si="3"/>
        <v>0</v>
      </c>
      <c r="V91" s="19">
        <f t="shared" si="4"/>
        <v>12</v>
      </c>
      <c r="W91" s="19">
        <f t="shared" si="5"/>
        <v>4</v>
      </c>
      <c r="X91" s="26" t="str">
        <f t="shared" si="6"/>
        <v>No</v>
      </c>
    </row>
    <row r="92" spans="1:24" x14ac:dyDescent="0.2">
      <c r="A92" s="1">
        <f t="shared" si="7"/>
        <v>56</v>
      </c>
      <c r="B92" s="1">
        <v>13705</v>
      </c>
      <c r="C92" s="1" t="s">
        <v>159</v>
      </c>
      <c r="D92" s="1" t="s">
        <v>20</v>
      </c>
      <c r="E92" s="3" t="s">
        <v>126</v>
      </c>
      <c r="F92" s="1" t="s">
        <v>52</v>
      </c>
      <c r="G92" s="1" t="s">
        <v>127</v>
      </c>
      <c r="H92" s="4">
        <v>43868</v>
      </c>
      <c r="I92" s="1" t="s">
        <v>24</v>
      </c>
      <c r="J92" s="19">
        <v>7.59</v>
      </c>
      <c r="K92" s="4">
        <v>43868</v>
      </c>
      <c r="L92" s="19">
        <v>20.05</v>
      </c>
      <c r="M92" s="1">
        <v>12</v>
      </c>
      <c r="N92" s="1">
        <v>3</v>
      </c>
      <c r="O92" s="1" t="s">
        <v>25</v>
      </c>
      <c r="P92" s="1" t="s">
        <v>25</v>
      </c>
      <c r="Q92" s="22"/>
      <c r="R92" s="19">
        <f t="shared" si="0"/>
        <v>12.46</v>
      </c>
      <c r="S92" s="20">
        <f t="shared" si="1"/>
        <v>12</v>
      </c>
      <c r="T92" s="19">
        <f t="shared" si="2"/>
        <v>0.46000000000000085</v>
      </c>
      <c r="U92" s="1" t="str">
        <f t="shared" si="3"/>
        <v>0</v>
      </c>
      <c r="V92" s="19">
        <f t="shared" si="4"/>
        <v>12</v>
      </c>
      <c r="W92" s="19">
        <f t="shared" si="5"/>
        <v>4</v>
      </c>
      <c r="X92" s="26" t="str">
        <f t="shared" si="6"/>
        <v>No</v>
      </c>
    </row>
    <row r="93" spans="1:24" ht="28.5" x14ac:dyDescent="0.2">
      <c r="A93" s="1">
        <f t="shared" si="7"/>
        <v>57</v>
      </c>
      <c r="B93" s="1">
        <v>15808</v>
      </c>
      <c r="C93" s="1" t="s">
        <v>179</v>
      </c>
      <c r="D93" s="1" t="s">
        <v>20</v>
      </c>
      <c r="E93" s="3" t="s">
        <v>180</v>
      </c>
      <c r="F93" s="1" t="s">
        <v>52</v>
      </c>
      <c r="G93" s="1" t="s">
        <v>67</v>
      </c>
      <c r="H93" s="4">
        <v>43868</v>
      </c>
      <c r="I93" s="1" t="s">
        <v>24</v>
      </c>
      <c r="J93" s="19">
        <v>7.54</v>
      </c>
      <c r="K93" s="4">
        <v>43868</v>
      </c>
      <c r="L93" s="19">
        <v>20</v>
      </c>
      <c r="M93" s="1">
        <v>12</v>
      </c>
      <c r="N93" s="1">
        <v>3</v>
      </c>
      <c r="O93" s="1" t="s">
        <v>25</v>
      </c>
      <c r="P93" s="1" t="s">
        <v>25</v>
      </c>
      <c r="Q93" s="22"/>
      <c r="R93" s="19">
        <f t="shared" si="0"/>
        <v>12.46</v>
      </c>
      <c r="S93" s="20">
        <f t="shared" si="1"/>
        <v>12</v>
      </c>
      <c r="T93" s="19">
        <f t="shared" si="2"/>
        <v>0.46000000000000085</v>
      </c>
      <c r="U93" s="1" t="str">
        <f t="shared" si="3"/>
        <v>0</v>
      </c>
      <c r="V93" s="19">
        <f t="shared" si="4"/>
        <v>12</v>
      </c>
      <c r="W93" s="19">
        <f t="shared" si="5"/>
        <v>4</v>
      </c>
      <c r="X93" s="26" t="str">
        <f t="shared" si="6"/>
        <v>No</v>
      </c>
    </row>
    <row r="94" spans="1:24" ht="28.5" x14ac:dyDescent="0.2">
      <c r="A94" s="1">
        <f t="shared" si="7"/>
        <v>58</v>
      </c>
      <c r="B94" s="1">
        <v>277</v>
      </c>
      <c r="C94" s="2" t="s">
        <v>34</v>
      </c>
      <c r="D94" s="1" t="s">
        <v>35</v>
      </c>
      <c r="E94" s="3" t="s">
        <v>36</v>
      </c>
      <c r="F94" s="1" t="s">
        <v>29</v>
      </c>
      <c r="G94" s="1" t="s">
        <v>37</v>
      </c>
      <c r="H94" s="4">
        <v>43868</v>
      </c>
      <c r="I94" s="1" t="s">
        <v>24</v>
      </c>
      <c r="J94" s="19">
        <v>7.57</v>
      </c>
      <c r="K94" s="4">
        <v>43868</v>
      </c>
      <c r="L94" s="19">
        <v>20.05</v>
      </c>
      <c r="M94" s="1">
        <v>12</v>
      </c>
      <c r="N94" s="1">
        <v>3</v>
      </c>
      <c r="O94" s="26" t="s">
        <v>33</v>
      </c>
      <c r="P94" s="1" t="s">
        <v>25</v>
      </c>
      <c r="Q94" s="22"/>
      <c r="R94" s="19">
        <f t="shared" si="0"/>
        <v>12.48</v>
      </c>
      <c r="S94" s="20">
        <f t="shared" si="1"/>
        <v>12</v>
      </c>
      <c r="T94" s="19">
        <f t="shared" si="2"/>
        <v>0.48000000000000043</v>
      </c>
      <c r="U94" s="1" t="str">
        <f t="shared" si="3"/>
        <v>0</v>
      </c>
      <c r="V94" s="19">
        <f t="shared" si="4"/>
        <v>12</v>
      </c>
      <c r="W94" s="19">
        <f t="shared" si="5"/>
        <v>4</v>
      </c>
      <c r="X94" s="26" t="str">
        <f t="shared" si="6"/>
        <v>No</v>
      </c>
    </row>
    <row r="95" spans="1:24" ht="28.5" x14ac:dyDescent="0.2">
      <c r="A95" s="1">
        <f t="shared" si="7"/>
        <v>59</v>
      </c>
      <c r="B95" s="1">
        <v>670</v>
      </c>
      <c r="C95" s="2" t="s">
        <v>41</v>
      </c>
      <c r="D95" s="1" t="s">
        <v>42</v>
      </c>
      <c r="E95" s="3" t="s">
        <v>43</v>
      </c>
      <c r="F95" s="1" t="s">
        <v>29</v>
      </c>
      <c r="G95" s="1" t="s">
        <v>23</v>
      </c>
      <c r="H95" s="4">
        <v>43868</v>
      </c>
      <c r="I95" s="1" t="s">
        <v>24</v>
      </c>
      <c r="J95" s="19">
        <v>7.59</v>
      </c>
      <c r="K95" s="4">
        <v>43868</v>
      </c>
      <c r="L95" s="19">
        <v>20.07</v>
      </c>
      <c r="M95" s="1">
        <v>12</v>
      </c>
      <c r="N95" s="1">
        <v>3</v>
      </c>
      <c r="O95" s="1" t="s">
        <v>25</v>
      </c>
      <c r="P95" s="26" t="s">
        <v>33</v>
      </c>
      <c r="Q95" s="22"/>
      <c r="R95" s="19">
        <f t="shared" si="0"/>
        <v>12.48</v>
      </c>
      <c r="S95" s="20">
        <f t="shared" si="1"/>
        <v>12</v>
      </c>
      <c r="T95" s="19">
        <f t="shared" si="2"/>
        <v>0.48000000000000043</v>
      </c>
      <c r="U95" s="1" t="str">
        <f t="shared" si="3"/>
        <v>0</v>
      </c>
      <c r="V95" s="19">
        <f t="shared" si="4"/>
        <v>12</v>
      </c>
      <c r="W95" s="19">
        <f t="shared" si="5"/>
        <v>4</v>
      </c>
      <c r="X95" s="26" t="str">
        <f t="shared" si="6"/>
        <v>No</v>
      </c>
    </row>
    <row r="96" spans="1:24" ht="28.5" x14ac:dyDescent="0.2">
      <c r="A96" s="1">
        <f t="shared" si="7"/>
        <v>60</v>
      </c>
      <c r="B96" s="1">
        <v>7829</v>
      </c>
      <c r="C96" s="6" t="s">
        <v>131</v>
      </c>
      <c r="D96" s="1" t="s">
        <v>20</v>
      </c>
      <c r="E96" s="3" t="s">
        <v>51</v>
      </c>
      <c r="F96" s="1" t="s">
        <v>52</v>
      </c>
      <c r="G96" s="1" t="s">
        <v>53</v>
      </c>
      <c r="H96" s="4">
        <v>43868</v>
      </c>
      <c r="I96" s="1" t="s">
        <v>24</v>
      </c>
      <c r="J96" s="19">
        <v>7.53</v>
      </c>
      <c r="K96" s="4">
        <v>43868</v>
      </c>
      <c r="L96" s="19">
        <v>20.010000000000002</v>
      </c>
      <c r="M96" s="1">
        <v>12</v>
      </c>
      <c r="N96" s="1">
        <v>3</v>
      </c>
      <c r="O96" s="26" t="s">
        <v>33</v>
      </c>
      <c r="P96" s="1" t="s">
        <v>25</v>
      </c>
      <c r="Q96" s="22"/>
      <c r="R96" s="19">
        <f t="shared" si="0"/>
        <v>12.48</v>
      </c>
      <c r="S96" s="20">
        <f t="shared" si="1"/>
        <v>12</v>
      </c>
      <c r="T96" s="19">
        <f t="shared" si="2"/>
        <v>0.48000000000000043</v>
      </c>
      <c r="U96" s="1" t="str">
        <f t="shared" si="3"/>
        <v>0</v>
      </c>
      <c r="V96" s="19">
        <f t="shared" si="4"/>
        <v>12</v>
      </c>
      <c r="W96" s="19">
        <f t="shared" si="5"/>
        <v>4</v>
      </c>
      <c r="X96" s="26" t="str">
        <f t="shared" si="6"/>
        <v>No</v>
      </c>
    </row>
    <row r="97" spans="1:24" ht="28.5" x14ac:dyDescent="0.2">
      <c r="A97" s="1">
        <f t="shared" si="7"/>
        <v>61</v>
      </c>
      <c r="B97" s="1">
        <v>15612</v>
      </c>
      <c r="C97" s="1" t="s">
        <v>175</v>
      </c>
      <c r="D97" s="1" t="s">
        <v>35</v>
      </c>
      <c r="E97" s="3" t="s">
        <v>47</v>
      </c>
      <c r="F97" s="1" t="s">
        <v>29</v>
      </c>
      <c r="G97" s="1" t="s">
        <v>110</v>
      </c>
      <c r="H97" s="4">
        <v>43868</v>
      </c>
      <c r="I97" s="1" t="s">
        <v>24</v>
      </c>
      <c r="J97" s="19">
        <v>7.55</v>
      </c>
      <c r="K97" s="4">
        <v>43868</v>
      </c>
      <c r="L97" s="19">
        <v>20.03</v>
      </c>
      <c r="M97" s="1">
        <v>12</v>
      </c>
      <c r="N97" s="1">
        <v>3</v>
      </c>
      <c r="O97" s="1" t="s">
        <v>25</v>
      </c>
      <c r="P97" s="1" t="s">
        <v>25</v>
      </c>
      <c r="Q97" s="22"/>
      <c r="R97" s="19">
        <f t="shared" si="0"/>
        <v>12.48</v>
      </c>
      <c r="S97" s="20">
        <f t="shared" si="1"/>
        <v>12</v>
      </c>
      <c r="T97" s="19">
        <f t="shared" si="2"/>
        <v>0.48000000000000043</v>
      </c>
      <c r="U97" s="1" t="str">
        <f t="shared" si="3"/>
        <v>0</v>
      </c>
      <c r="V97" s="19">
        <f t="shared" si="4"/>
        <v>12</v>
      </c>
      <c r="W97" s="19">
        <f t="shared" si="5"/>
        <v>4</v>
      </c>
      <c r="X97" s="26" t="str">
        <f t="shared" si="6"/>
        <v>No</v>
      </c>
    </row>
    <row r="98" spans="1:24" ht="28.5" x14ac:dyDescent="0.2">
      <c r="A98" s="1">
        <f t="shared" si="7"/>
        <v>62</v>
      </c>
      <c r="B98" s="1">
        <v>2312</v>
      </c>
      <c r="C98" s="5" t="s">
        <v>86</v>
      </c>
      <c r="D98" s="1" t="s">
        <v>20</v>
      </c>
      <c r="E98" s="3" t="s">
        <v>47</v>
      </c>
      <c r="F98" s="1" t="s">
        <v>52</v>
      </c>
      <c r="G98" s="1" t="s">
        <v>87</v>
      </c>
      <c r="H98" s="4">
        <v>43868</v>
      </c>
      <c r="I98" s="1" t="s">
        <v>24</v>
      </c>
      <c r="J98" s="19">
        <v>7.52</v>
      </c>
      <c r="K98" s="4">
        <v>43868</v>
      </c>
      <c r="L98" s="19">
        <v>20.010000000000002</v>
      </c>
      <c r="M98" s="1">
        <v>12</v>
      </c>
      <c r="N98" s="1">
        <v>3</v>
      </c>
      <c r="O98" s="1" t="s">
        <v>25</v>
      </c>
      <c r="P98" s="1" t="s">
        <v>25</v>
      </c>
      <c r="Q98" s="22"/>
      <c r="R98" s="19">
        <f t="shared" si="0"/>
        <v>12.490000000000002</v>
      </c>
      <c r="S98" s="20">
        <f t="shared" si="1"/>
        <v>12</v>
      </c>
      <c r="T98" s="19">
        <f t="shared" si="2"/>
        <v>0.49000000000000199</v>
      </c>
      <c r="U98" s="1" t="str">
        <f t="shared" si="3"/>
        <v>0</v>
      </c>
      <c r="V98" s="19">
        <f t="shared" si="4"/>
        <v>12</v>
      </c>
      <c r="W98" s="19">
        <f t="shared" si="5"/>
        <v>4</v>
      </c>
      <c r="X98" s="26" t="str">
        <f t="shared" si="6"/>
        <v>No</v>
      </c>
    </row>
    <row r="99" spans="1:24" ht="28.5" x14ac:dyDescent="0.2">
      <c r="A99" s="1">
        <f t="shared" si="7"/>
        <v>63</v>
      </c>
      <c r="B99" s="1">
        <v>2707</v>
      </c>
      <c r="C99" s="5" t="s">
        <v>90</v>
      </c>
      <c r="D99" s="1" t="s">
        <v>35</v>
      </c>
      <c r="E99" s="3" t="s">
        <v>43</v>
      </c>
      <c r="F99" s="1" t="s">
        <v>29</v>
      </c>
      <c r="G99" s="1" t="s">
        <v>23</v>
      </c>
      <c r="H99" s="4">
        <v>43868</v>
      </c>
      <c r="I99" s="1" t="s">
        <v>24</v>
      </c>
      <c r="J99" s="19">
        <v>7.51</v>
      </c>
      <c r="K99" s="4">
        <v>43868</v>
      </c>
      <c r="L99" s="19">
        <v>20.010000000000002</v>
      </c>
      <c r="M99" s="1">
        <v>12</v>
      </c>
      <c r="N99" s="1">
        <v>3</v>
      </c>
      <c r="O99" s="1" t="s">
        <v>25</v>
      </c>
      <c r="P99" s="1" t="s">
        <v>25</v>
      </c>
      <c r="Q99" s="22"/>
      <c r="R99" s="19">
        <f t="shared" si="0"/>
        <v>12.500000000000002</v>
      </c>
      <c r="S99" s="20">
        <f t="shared" si="1"/>
        <v>12</v>
      </c>
      <c r="T99" s="19">
        <f t="shared" si="2"/>
        <v>0.50000000000000178</v>
      </c>
      <c r="U99" s="1" t="str">
        <f t="shared" si="3"/>
        <v>1</v>
      </c>
      <c r="V99" s="19">
        <f t="shared" si="4"/>
        <v>13</v>
      </c>
      <c r="W99" s="19">
        <f t="shared" si="5"/>
        <v>5</v>
      </c>
      <c r="X99" s="26" t="str">
        <f t="shared" si="6"/>
        <v>No</v>
      </c>
    </row>
    <row r="100" spans="1:24" x14ac:dyDescent="0.2">
      <c r="A100" s="1">
        <f t="shared" si="7"/>
        <v>64</v>
      </c>
      <c r="B100" s="1">
        <v>8647</v>
      </c>
      <c r="C100" s="6" t="s">
        <v>132</v>
      </c>
      <c r="D100" s="1" t="s">
        <v>20</v>
      </c>
      <c r="E100" s="3" t="s">
        <v>126</v>
      </c>
      <c r="F100" s="1" t="s">
        <v>52</v>
      </c>
      <c r="G100" s="1" t="s">
        <v>127</v>
      </c>
      <c r="H100" s="4">
        <v>43868</v>
      </c>
      <c r="I100" s="1" t="s">
        <v>24</v>
      </c>
      <c r="J100" s="19">
        <v>7.5</v>
      </c>
      <c r="K100" s="4">
        <v>43868</v>
      </c>
      <c r="L100" s="19">
        <v>20.010000000000002</v>
      </c>
      <c r="M100" s="1">
        <v>12</v>
      </c>
      <c r="N100" s="1">
        <v>3</v>
      </c>
      <c r="O100" s="1" t="s">
        <v>25</v>
      </c>
      <c r="P100" s="1" t="s">
        <v>25</v>
      </c>
      <c r="Q100" s="22"/>
      <c r="R100" s="19">
        <f t="shared" si="0"/>
        <v>12.510000000000002</v>
      </c>
      <c r="S100" s="20">
        <f t="shared" si="1"/>
        <v>12</v>
      </c>
      <c r="T100" s="19">
        <f t="shared" si="2"/>
        <v>0.51000000000000156</v>
      </c>
      <c r="U100" s="1" t="str">
        <f t="shared" si="3"/>
        <v>1</v>
      </c>
      <c r="V100" s="19">
        <f t="shared" si="4"/>
        <v>13</v>
      </c>
      <c r="W100" s="19">
        <f t="shared" si="5"/>
        <v>5</v>
      </c>
      <c r="X100" s="26" t="str">
        <f t="shared" si="6"/>
        <v>No</v>
      </c>
    </row>
    <row r="101" spans="1:24" ht="28.5" x14ac:dyDescent="0.2">
      <c r="A101" s="1">
        <f t="shared" si="7"/>
        <v>65</v>
      </c>
      <c r="B101" s="1">
        <v>1676</v>
      </c>
      <c r="C101" s="2" t="s">
        <v>70</v>
      </c>
      <c r="D101" s="1" t="s">
        <v>20</v>
      </c>
      <c r="E101" s="3" t="s">
        <v>69</v>
      </c>
      <c r="F101" s="1" t="s">
        <v>52</v>
      </c>
      <c r="G101" s="1" t="s">
        <v>67</v>
      </c>
      <c r="H101" s="4">
        <v>43868</v>
      </c>
      <c r="I101" s="1" t="s">
        <v>24</v>
      </c>
      <c r="J101" s="19">
        <v>7.48</v>
      </c>
      <c r="K101" s="4">
        <v>43868</v>
      </c>
      <c r="L101" s="19">
        <v>20</v>
      </c>
      <c r="M101" s="1">
        <v>12</v>
      </c>
      <c r="N101" s="1">
        <v>3</v>
      </c>
      <c r="O101" s="1" t="s">
        <v>25</v>
      </c>
      <c r="P101" s="1" t="s">
        <v>25</v>
      </c>
      <c r="Q101" s="22"/>
      <c r="R101" s="19">
        <f t="shared" si="0"/>
        <v>12.52</v>
      </c>
      <c r="S101" s="20">
        <f t="shared" si="1"/>
        <v>12</v>
      </c>
      <c r="T101" s="19">
        <f t="shared" si="2"/>
        <v>0.51999999999999957</v>
      </c>
      <c r="U101" s="1" t="str">
        <f t="shared" si="3"/>
        <v>1</v>
      </c>
      <c r="V101" s="19">
        <f t="shared" si="4"/>
        <v>13</v>
      </c>
      <c r="W101" s="19">
        <f t="shared" si="5"/>
        <v>5</v>
      </c>
      <c r="X101" s="26" t="str">
        <f t="shared" si="6"/>
        <v>No</v>
      </c>
    </row>
    <row r="102" spans="1:24" ht="28.5" x14ac:dyDescent="0.2">
      <c r="A102" s="1">
        <f t="shared" si="7"/>
        <v>66</v>
      </c>
      <c r="B102" s="1">
        <v>11779</v>
      </c>
      <c r="C102" s="2" t="s">
        <v>145</v>
      </c>
      <c r="D102" s="1" t="s">
        <v>20</v>
      </c>
      <c r="E102" s="3" t="s">
        <v>21</v>
      </c>
      <c r="F102" s="1" t="s">
        <v>22</v>
      </c>
      <c r="G102" s="1" t="s">
        <v>23</v>
      </c>
      <c r="H102" s="4">
        <v>43868</v>
      </c>
      <c r="I102" s="1" t="s">
        <v>24</v>
      </c>
      <c r="J102" s="19">
        <v>7.49</v>
      </c>
      <c r="K102" s="4">
        <v>43868</v>
      </c>
      <c r="L102" s="19">
        <v>20.010000000000002</v>
      </c>
      <c r="M102" s="1">
        <v>12</v>
      </c>
      <c r="N102" s="1">
        <v>3</v>
      </c>
      <c r="O102" s="1" t="s">
        <v>25</v>
      </c>
      <c r="P102" s="1" t="s">
        <v>25</v>
      </c>
      <c r="Q102" s="22"/>
      <c r="R102" s="19">
        <f t="shared" ref="R102:R125" si="8">L102-J102</f>
        <v>12.520000000000001</v>
      </c>
      <c r="S102" s="20">
        <f t="shared" ref="S102:S125" si="9">INT(R102)</f>
        <v>12</v>
      </c>
      <c r="T102" s="19">
        <f t="shared" ref="T102:T125" si="10">R102-S102</f>
        <v>0.52000000000000135</v>
      </c>
      <c r="U102" s="1" t="str">
        <f t="shared" ref="U102:U125" si="11">IF(T102&lt;0.5, "0", "1")</f>
        <v>1</v>
      </c>
      <c r="V102" s="19">
        <f t="shared" ref="V102:V125" si="12">S102+U102</f>
        <v>13</v>
      </c>
      <c r="W102" s="19">
        <f t="shared" ref="W102:W125" si="13">V102-8</f>
        <v>5</v>
      </c>
      <c r="X102" s="26" t="str">
        <f t="shared" ref="X102:X125" si="14">IF(N102=W102, "Yes", "No")</f>
        <v>No</v>
      </c>
    </row>
    <row r="103" spans="1:24" ht="28.5" x14ac:dyDescent="0.2">
      <c r="A103" s="1">
        <f t="shared" ref="A103:A125" si="15">A102+1</f>
        <v>67</v>
      </c>
      <c r="B103" s="1">
        <v>6244</v>
      </c>
      <c r="C103" s="6" t="s">
        <v>109</v>
      </c>
      <c r="D103" s="1" t="s">
        <v>35</v>
      </c>
      <c r="E103" s="3" t="s">
        <v>47</v>
      </c>
      <c r="F103" s="1" t="s">
        <v>29</v>
      </c>
      <c r="G103" s="1" t="s">
        <v>110</v>
      </c>
      <c r="H103" s="4">
        <v>43868</v>
      </c>
      <c r="I103" s="1" t="s">
        <v>24</v>
      </c>
      <c r="J103" s="19">
        <v>7.49</v>
      </c>
      <c r="K103" s="4">
        <v>43868</v>
      </c>
      <c r="L103" s="19">
        <v>20.02</v>
      </c>
      <c r="M103" s="1">
        <v>12</v>
      </c>
      <c r="N103" s="1">
        <v>3</v>
      </c>
      <c r="O103" s="1" t="s">
        <v>25</v>
      </c>
      <c r="P103" s="1" t="s">
        <v>25</v>
      </c>
      <c r="Q103" s="22"/>
      <c r="R103" s="19">
        <f t="shared" si="8"/>
        <v>12.53</v>
      </c>
      <c r="S103" s="20">
        <f t="shared" si="9"/>
        <v>12</v>
      </c>
      <c r="T103" s="19">
        <f t="shared" si="10"/>
        <v>0.52999999999999936</v>
      </c>
      <c r="U103" s="1" t="str">
        <f t="shared" si="11"/>
        <v>1</v>
      </c>
      <c r="V103" s="19">
        <f t="shared" si="12"/>
        <v>13</v>
      </c>
      <c r="W103" s="19">
        <f t="shared" si="13"/>
        <v>5</v>
      </c>
      <c r="X103" s="26" t="str">
        <f t="shared" si="14"/>
        <v>No</v>
      </c>
    </row>
    <row r="104" spans="1:24" x14ac:dyDescent="0.2">
      <c r="A104" s="1">
        <f t="shared" si="15"/>
        <v>68</v>
      </c>
      <c r="B104" s="1">
        <v>8788</v>
      </c>
      <c r="C104" s="6" t="s">
        <v>133</v>
      </c>
      <c r="D104" s="1" t="s">
        <v>20</v>
      </c>
      <c r="E104" s="3" t="s">
        <v>130</v>
      </c>
      <c r="F104" s="1" t="s">
        <v>52</v>
      </c>
      <c r="G104" s="1" t="s">
        <v>23</v>
      </c>
      <c r="H104" s="4">
        <v>43868</v>
      </c>
      <c r="I104" s="1" t="s">
        <v>24</v>
      </c>
      <c r="J104" s="19">
        <v>7.56</v>
      </c>
      <c r="K104" s="4">
        <v>43868</v>
      </c>
      <c r="L104" s="19">
        <v>20.09</v>
      </c>
      <c r="M104" s="1">
        <v>12</v>
      </c>
      <c r="N104" s="1">
        <v>3</v>
      </c>
      <c r="O104" s="1" t="s">
        <v>25</v>
      </c>
      <c r="P104" s="1" t="s">
        <v>25</v>
      </c>
      <c r="Q104" s="22"/>
      <c r="R104" s="19">
        <f t="shared" si="8"/>
        <v>12.530000000000001</v>
      </c>
      <c r="S104" s="20">
        <f t="shared" si="9"/>
        <v>12</v>
      </c>
      <c r="T104" s="19">
        <f t="shared" si="10"/>
        <v>0.53000000000000114</v>
      </c>
      <c r="U104" s="1" t="str">
        <f t="shared" si="11"/>
        <v>1</v>
      </c>
      <c r="V104" s="19">
        <f t="shared" si="12"/>
        <v>13</v>
      </c>
      <c r="W104" s="19">
        <f t="shared" si="13"/>
        <v>5</v>
      </c>
      <c r="X104" s="26" t="str">
        <f t="shared" si="14"/>
        <v>No</v>
      </c>
    </row>
    <row r="105" spans="1:24" ht="28.5" x14ac:dyDescent="0.2">
      <c r="A105" s="1">
        <f t="shared" si="15"/>
        <v>69</v>
      </c>
      <c r="B105" s="1">
        <v>2247</v>
      </c>
      <c r="C105" s="5" t="s">
        <v>81</v>
      </c>
      <c r="D105" s="1" t="s">
        <v>82</v>
      </c>
      <c r="E105" s="3" t="s">
        <v>83</v>
      </c>
      <c r="F105" s="1" t="s">
        <v>84</v>
      </c>
      <c r="G105" s="1" t="s">
        <v>85</v>
      </c>
      <c r="H105" s="4">
        <v>43868</v>
      </c>
      <c r="I105" s="1" t="s">
        <v>24</v>
      </c>
      <c r="J105" s="19">
        <v>7.52</v>
      </c>
      <c r="K105" s="4">
        <v>43868</v>
      </c>
      <c r="L105" s="19">
        <v>20.059999999999999</v>
      </c>
      <c r="M105" s="1">
        <v>12</v>
      </c>
      <c r="N105" s="1">
        <v>3</v>
      </c>
      <c r="O105" s="1" t="s">
        <v>25</v>
      </c>
      <c r="P105" s="1" t="s">
        <v>25</v>
      </c>
      <c r="Q105" s="22"/>
      <c r="R105" s="19">
        <f t="shared" si="8"/>
        <v>12.54</v>
      </c>
      <c r="S105" s="20">
        <f t="shared" si="9"/>
        <v>12</v>
      </c>
      <c r="T105" s="19">
        <f t="shared" si="10"/>
        <v>0.53999999999999915</v>
      </c>
      <c r="U105" s="1" t="str">
        <f t="shared" si="11"/>
        <v>1</v>
      </c>
      <c r="V105" s="19">
        <f t="shared" si="12"/>
        <v>13</v>
      </c>
      <c r="W105" s="19">
        <f t="shared" si="13"/>
        <v>5</v>
      </c>
      <c r="X105" s="26" t="str">
        <f t="shared" si="14"/>
        <v>No</v>
      </c>
    </row>
    <row r="106" spans="1:24" ht="28.5" x14ac:dyDescent="0.2">
      <c r="A106" s="1">
        <f t="shared" si="15"/>
        <v>70</v>
      </c>
      <c r="B106" s="1">
        <v>2708</v>
      </c>
      <c r="C106" s="5" t="s">
        <v>91</v>
      </c>
      <c r="D106" s="1" t="s">
        <v>35</v>
      </c>
      <c r="E106" s="3" t="s">
        <v>92</v>
      </c>
      <c r="F106" s="1" t="s">
        <v>29</v>
      </c>
      <c r="G106" s="1" t="s">
        <v>23</v>
      </c>
      <c r="H106" s="4">
        <v>43868</v>
      </c>
      <c r="I106" s="1" t="s">
        <v>24</v>
      </c>
      <c r="J106" s="19">
        <v>7.46</v>
      </c>
      <c r="K106" s="4">
        <v>43868</v>
      </c>
      <c r="L106" s="19">
        <v>20</v>
      </c>
      <c r="M106" s="1">
        <v>12</v>
      </c>
      <c r="N106" s="1">
        <v>3</v>
      </c>
      <c r="O106" s="1" t="s">
        <v>25</v>
      </c>
      <c r="P106" s="1" t="s">
        <v>25</v>
      </c>
      <c r="Q106" s="22"/>
      <c r="R106" s="19">
        <f t="shared" si="8"/>
        <v>12.54</v>
      </c>
      <c r="S106" s="20">
        <f t="shared" si="9"/>
        <v>12</v>
      </c>
      <c r="T106" s="19">
        <f t="shared" si="10"/>
        <v>0.53999999999999915</v>
      </c>
      <c r="U106" s="1" t="str">
        <f t="shared" si="11"/>
        <v>1</v>
      </c>
      <c r="V106" s="19">
        <f t="shared" si="12"/>
        <v>13</v>
      </c>
      <c r="W106" s="19">
        <f t="shared" si="13"/>
        <v>5</v>
      </c>
      <c r="X106" s="26" t="str">
        <f t="shared" si="14"/>
        <v>No</v>
      </c>
    </row>
    <row r="107" spans="1:24" ht="28.5" x14ac:dyDescent="0.2">
      <c r="A107" s="1">
        <f t="shared" si="15"/>
        <v>71</v>
      </c>
      <c r="B107" s="1">
        <v>15329</v>
      </c>
      <c r="C107" s="1" t="s">
        <v>172</v>
      </c>
      <c r="D107" s="1" t="s">
        <v>82</v>
      </c>
      <c r="E107" s="3" t="s">
        <v>173</v>
      </c>
      <c r="F107" s="1" t="s">
        <v>84</v>
      </c>
      <c r="G107" s="1" t="s">
        <v>174</v>
      </c>
      <c r="H107" s="4">
        <v>43868</v>
      </c>
      <c r="I107" s="1" t="s">
        <v>24</v>
      </c>
      <c r="J107" s="19">
        <v>7.47</v>
      </c>
      <c r="K107" s="4">
        <v>43868</v>
      </c>
      <c r="L107" s="19">
        <v>20.04</v>
      </c>
      <c r="M107" s="1">
        <v>12</v>
      </c>
      <c r="N107" s="1">
        <v>3</v>
      </c>
      <c r="O107" s="1" t="s">
        <v>25</v>
      </c>
      <c r="P107" s="1" t="s">
        <v>25</v>
      </c>
      <c r="Q107" s="22"/>
      <c r="R107" s="19">
        <f t="shared" si="8"/>
        <v>12.57</v>
      </c>
      <c r="S107" s="20">
        <f t="shared" si="9"/>
        <v>12</v>
      </c>
      <c r="T107" s="19">
        <f t="shared" si="10"/>
        <v>0.57000000000000028</v>
      </c>
      <c r="U107" s="1" t="str">
        <f t="shared" si="11"/>
        <v>1</v>
      </c>
      <c r="V107" s="19">
        <f t="shared" si="12"/>
        <v>13</v>
      </c>
      <c r="W107" s="19">
        <f t="shared" si="13"/>
        <v>5</v>
      </c>
      <c r="X107" s="26" t="str">
        <f t="shared" si="14"/>
        <v>No</v>
      </c>
    </row>
    <row r="108" spans="1:24" ht="28.5" x14ac:dyDescent="0.2">
      <c r="A108" s="1">
        <f t="shared" si="15"/>
        <v>72</v>
      </c>
      <c r="B108" s="1">
        <v>177</v>
      </c>
      <c r="C108" s="2" t="s">
        <v>19</v>
      </c>
      <c r="D108" s="1" t="s">
        <v>20</v>
      </c>
      <c r="E108" s="3" t="s">
        <v>21</v>
      </c>
      <c r="F108" s="1" t="s">
        <v>22</v>
      </c>
      <c r="G108" s="1" t="s">
        <v>23</v>
      </c>
      <c r="H108" s="4">
        <v>43868</v>
      </c>
      <c r="I108" s="1" t="s">
        <v>24</v>
      </c>
      <c r="J108" s="19">
        <v>7.42</v>
      </c>
      <c r="K108" s="4">
        <v>43868</v>
      </c>
      <c r="L108" s="19">
        <v>20</v>
      </c>
      <c r="M108" s="1">
        <v>12</v>
      </c>
      <c r="N108" s="1">
        <v>3</v>
      </c>
      <c r="O108" s="1" t="s">
        <v>25</v>
      </c>
      <c r="P108" s="1" t="s">
        <v>25</v>
      </c>
      <c r="Q108" s="22"/>
      <c r="R108" s="19">
        <f t="shared" si="8"/>
        <v>12.58</v>
      </c>
      <c r="S108" s="20">
        <f t="shared" si="9"/>
        <v>12</v>
      </c>
      <c r="T108" s="19">
        <f t="shared" si="10"/>
        <v>0.58000000000000007</v>
      </c>
      <c r="U108" s="1" t="str">
        <f t="shared" si="11"/>
        <v>1</v>
      </c>
      <c r="V108" s="19">
        <f t="shared" si="12"/>
        <v>13</v>
      </c>
      <c r="W108" s="19">
        <f t="shared" si="13"/>
        <v>5</v>
      </c>
      <c r="X108" s="26" t="str">
        <f t="shared" si="14"/>
        <v>No</v>
      </c>
    </row>
    <row r="109" spans="1:24" ht="42.75" x14ac:dyDescent="0.2">
      <c r="A109" s="1">
        <f t="shared" si="15"/>
        <v>73</v>
      </c>
      <c r="B109" s="1">
        <v>4507</v>
      </c>
      <c r="C109" s="5" t="s">
        <v>100</v>
      </c>
      <c r="D109" s="1" t="s">
        <v>35</v>
      </c>
      <c r="E109" s="3" t="s">
        <v>28</v>
      </c>
      <c r="F109" s="1" t="s">
        <v>29</v>
      </c>
      <c r="G109" s="1" t="s">
        <v>101</v>
      </c>
      <c r="H109" s="4">
        <v>43868</v>
      </c>
      <c r="I109" s="1" t="s">
        <v>24</v>
      </c>
      <c r="J109" s="19">
        <v>7.47</v>
      </c>
      <c r="K109" s="4">
        <v>43868</v>
      </c>
      <c r="L109" s="19">
        <v>20.05</v>
      </c>
      <c r="M109" s="1">
        <v>12</v>
      </c>
      <c r="N109" s="1">
        <v>3</v>
      </c>
      <c r="O109" s="1" t="s">
        <v>25</v>
      </c>
      <c r="P109" s="1" t="s">
        <v>25</v>
      </c>
      <c r="Q109" s="22"/>
      <c r="R109" s="19">
        <f t="shared" si="8"/>
        <v>12.580000000000002</v>
      </c>
      <c r="S109" s="20">
        <f t="shared" si="9"/>
        <v>12</v>
      </c>
      <c r="T109" s="19">
        <f t="shared" si="10"/>
        <v>0.58000000000000185</v>
      </c>
      <c r="U109" s="1" t="str">
        <f t="shared" si="11"/>
        <v>1</v>
      </c>
      <c r="V109" s="19">
        <f t="shared" si="12"/>
        <v>13</v>
      </c>
      <c r="W109" s="19">
        <f t="shared" si="13"/>
        <v>5</v>
      </c>
      <c r="X109" s="26" t="str">
        <f t="shared" si="14"/>
        <v>No</v>
      </c>
    </row>
    <row r="110" spans="1:24" ht="28.5" x14ac:dyDescent="0.2">
      <c r="A110" s="1">
        <f t="shared" si="15"/>
        <v>74</v>
      </c>
      <c r="B110" s="1">
        <v>1715</v>
      </c>
      <c r="C110" s="2" t="s">
        <v>71</v>
      </c>
      <c r="D110" s="1" t="s">
        <v>20</v>
      </c>
      <c r="E110" s="3" t="s">
        <v>72</v>
      </c>
      <c r="F110" s="1" t="s">
        <v>73</v>
      </c>
      <c r="G110" s="1" t="s">
        <v>74</v>
      </c>
      <c r="H110" s="4">
        <v>43868</v>
      </c>
      <c r="I110" s="1" t="s">
        <v>24</v>
      </c>
      <c r="J110" s="19">
        <v>7.43</v>
      </c>
      <c r="K110" s="4">
        <v>43868</v>
      </c>
      <c r="L110" s="19">
        <v>20.04</v>
      </c>
      <c r="M110" s="1">
        <v>12</v>
      </c>
      <c r="N110" s="1">
        <v>3</v>
      </c>
      <c r="O110" s="1" t="s">
        <v>25</v>
      </c>
      <c r="P110" s="1" t="s">
        <v>25</v>
      </c>
      <c r="Q110" s="22"/>
      <c r="R110" s="19">
        <f t="shared" si="8"/>
        <v>12.61</v>
      </c>
      <c r="S110" s="20">
        <f t="shared" si="9"/>
        <v>12</v>
      </c>
      <c r="T110" s="19">
        <f t="shared" si="10"/>
        <v>0.60999999999999943</v>
      </c>
      <c r="U110" s="1" t="str">
        <f t="shared" si="11"/>
        <v>1</v>
      </c>
      <c r="V110" s="19">
        <f t="shared" si="12"/>
        <v>13</v>
      </c>
      <c r="W110" s="19">
        <f t="shared" si="13"/>
        <v>5</v>
      </c>
      <c r="X110" s="26" t="str">
        <f t="shared" si="14"/>
        <v>No</v>
      </c>
    </row>
    <row r="111" spans="1:24" ht="28.5" x14ac:dyDescent="0.2">
      <c r="A111" s="1">
        <f t="shared" si="15"/>
        <v>75</v>
      </c>
      <c r="B111" s="1">
        <v>16072</v>
      </c>
      <c r="C111" s="1" t="s">
        <v>184</v>
      </c>
      <c r="D111" s="1" t="s">
        <v>163</v>
      </c>
      <c r="E111" s="3" t="s">
        <v>185</v>
      </c>
      <c r="F111" s="1" t="s">
        <v>84</v>
      </c>
      <c r="G111" s="1" t="s">
        <v>186</v>
      </c>
      <c r="H111" s="4">
        <v>43868</v>
      </c>
      <c r="I111" s="1" t="s">
        <v>24</v>
      </c>
      <c r="J111" s="19">
        <v>7.39</v>
      </c>
      <c r="K111" s="4">
        <v>43868</v>
      </c>
      <c r="L111" s="19">
        <v>20</v>
      </c>
      <c r="M111" s="1">
        <v>12</v>
      </c>
      <c r="N111" s="1">
        <v>3</v>
      </c>
      <c r="O111" s="1" t="s">
        <v>25</v>
      </c>
      <c r="P111" s="1" t="s">
        <v>25</v>
      </c>
      <c r="Q111" s="22"/>
      <c r="R111" s="19">
        <f t="shared" si="8"/>
        <v>12.61</v>
      </c>
      <c r="S111" s="20">
        <f t="shared" si="9"/>
        <v>12</v>
      </c>
      <c r="T111" s="19">
        <f t="shared" si="10"/>
        <v>0.60999999999999943</v>
      </c>
      <c r="U111" s="1" t="str">
        <f t="shared" si="11"/>
        <v>1</v>
      </c>
      <c r="V111" s="19">
        <f t="shared" si="12"/>
        <v>13</v>
      </c>
      <c r="W111" s="19">
        <f t="shared" si="13"/>
        <v>5</v>
      </c>
      <c r="X111" s="26" t="str">
        <f t="shared" si="14"/>
        <v>No</v>
      </c>
    </row>
    <row r="112" spans="1:24" ht="42.75" x14ac:dyDescent="0.2">
      <c r="A112" s="1">
        <f t="shared" si="15"/>
        <v>76</v>
      </c>
      <c r="B112" s="1">
        <v>9133</v>
      </c>
      <c r="C112" s="6" t="s">
        <v>134</v>
      </c>
      <c r="D112" s="1" t="s">
        <v>27</v>
      </c>
      <c r="E112" s="3" t="s">
        <v>28</v>
      </c>
      <c r="F112" s="1" t="s">
        <v>29</v>
      </c>
      <c r="G112" s="1" t="s">
        <v>30</v>
      </c>
      <c r="H112" s="4">
        <v>43868</v>
      </c>
      <c r="I112" s="1" t="s">
        <v>24</v>
      </c>
      <c r="J112" s="19">
        <v>7.38</v>
      </c>
      <c r="K112" s="4">
        <v>43868</v>
      </c>
      <c r="L112" s="19">
        <v>20</v>
      </c>
      <c r="M112" s="1">
        <v>12</v>
      </c>
      <c r="N112" s="1">
        <v>3</v>
      </c>
      <c r="O112" s="26" t="s">
        <v>33</v>
      </c>
      <c r="P112" s="1" t="s">
        <v>25</v>
      </c>
      <c r="Q112" s="22"/>
      <c r="R112" s="19">
        <f t="shared" si="8"/>
        <v>12.620000000000001</v>
      </c>
      <c r="S112" s="20">
        <f t="shared" si="9"/>
        <v>12</v>
      </c>
      <c r="T112" s="19">
        <f t="shared" si="10"/>
        <v>0.62000000000000099</v>
      </c>
      <c r="U112" s="1" t="str">
        <f t="shared" si="11"/>
        <v>1</v>
      </c>
      <c r="V112" s="19">
        <f t="shared" si="12"/>
        <v>13</v>
      </c>
      <c r="W112" s="19">
        <f t="shared" si="13"/>
        <v>5</v>
      </c>
      <c r="X112" s="26" t="str">
        <f t="shared" si="14"/>
        <v>No</v>
      </c>
    </row>
    <row r="113" spans="1:24" x14ac:dyDescent="0.2">
      <c r="A113" s="1">
        <f t="shared" si="15"/>
        <v>77</v>
      </c>
      <c r="B113" s="1">
        <v>6747</v>
      </c>
      <c r="C113" s="6" t="s">
        <v>117</v>
      </c>
      <c r="D113" s="1" t="s">
        <v>20</v>
      </c>
      <c r="E113" s="3" t="s">
        <v>118</v>
      </c>
      <c r="F113" s="1" t="s">
        <v>119</v>
      </c>
      <c r="G113" s="1" t="s">
        <v>23</v>
      </c>
      <c r="H113" s="4">
        <v>43868</v>
      </c>
      <c r="I113" s="1" t="s">
        <v>24</v>
      </c>
      <c r="J113" s="19">
        <v>7.5</v>
      </c>
      <c r="K113" s="4">
        <v>43868</v>
      </c>
      <c r="L113" s="19">
        <v>20.13</v>
      </c>
      <c r="M113" s="1">
        <v>12</v>
      </c>
      <c r="N113" s="1">
        <v>3</v>
      </c>
      <c r="O113" s="1" t="s">
        <v>25</v>
      </c>
      <c r="P113" s="1" t="s">
        <v>25</v>
      </c>
      <c r="Q113" s="22"/>
      <c r="R113" s="19">
        <f t="shared" si="8"/>
        <v>12.629999999999999</v>
      </c>
      <c r="S113" s="20">
        <f t="shared" si="9"/>
        <v>12</v>
      </c>
      <c r="T113" s="19">
        <f t="shared" si="10"/>
        <v>0.62999999999999901</v>
      </c>
      <c r="U113" s="1" t="str">
        <f t="shared" si="11"/>
        <v>1</v>
      </c>
      <c r="V113" s="19">
        <f t="shared" si="12"/>
        <v>13</v>
      </c>
      <c r="W113" s="19">
        <f t="shared" si="13"/>
        <v>5</v>
      </c>
      <c r="X113" s="26" t="str">
        <f t="shared" si="14"/>
        <v>No</v>
      </c>
    </row>
    <row r="114" spans="1:24" ht="28.5" x14ac:dyDescent="0.2">
      <c r="A114" s="1">
        <f t="shared" si="15"/>
        <v>78</v>
      </c>
      <c r="B114" s="1">
        <v>14704</v>
      </c>
      <c r="C114" s="1" t="s">
        <v>169</v>
      </c>
      <c r="D114" s="1" t="s">
        <v>35</v>
      </c>
      <c r="E114" s="3" t="s">
        <v>36</v>
      </c>
      <c r="F114" s="1" t="s">
        <v>29</v>
      </c>
      <c r="G114" s="1" t="s">
        <v>89</v>
      </c>
      <c r="H114" s="4">
        <v>43868</v>
      </c>
      <c r="I114" s="1" t="s">
        <v>24</v>
      </c>
      <c r="J114" s="19">
        <v>7.36</v>
      </c>
      <c r="K114" s="4">
        <v>43868</v>
      </c>
      <c r="L114" s="19">
        <v>20.010000000000002</v>
      </c>
      <c r="M114" s="1">
        <v>12</v>
      </c>
      <c r="N114" s="1">
        <v>3</v>
      </c>
      <c r="O114" s="1" t="s">
        <v>25</v>
      </c>
      <c r="P114" s="1" t="s">
        <v>25</v>
      </c>
      <c r="Q114" s="22"/>
      <c r="R114" s="19">
        <f t="shared" si="8"/>
        <v>12.650000000000002</v>
      </c>
      <c r="S114" s="20">
        <f t="shared" si="9"/>
        <v>12</v>
      </c>
      <c r="T114" s="19">
        <f t="shared" si="10"/>
        <v>0.65000000000000213</v>
      </c>
      <c r="U114" s="1" t="str">
        <f t="shared" si="11"/>
        <v>1</v>
      </c>
      <c r="V114" s="19">
        <f t="shared" si="12"/>
        <v>13</v>
      </c>
      <c r="W114" s="19">
        <f t="shared" si="13"/>
        <v>5</v>
      </c>
      <c r="X114" s="26" t="str">
        <f t="shared" si="14"/>
        <v>No</v>
      </c>
    </row>
    <row r="115" spans="1:24" ht="28.5" x14ac:dyDescent="0.2">
      <c r="A115" s="1">
        <f t="shared" si="15"/>
        <v>79</v>
      </c>
      <c r="B115" s="1">
        <v>14885</v>
      </c>
      <c r="C115" s="1" t="s">
        <v>171</v>
      </c>
      <c r="D115" s="1" t="s">
        <v>20</v>
      </c>
      <c r="E115" s="3" t="s">
        <v>47</v>
      </c>
      <c r="F115" s="1" t="s">
        <v>52</v>
      </c>
      <c r="G115" s="1" t="s">
        <v>87</v>
      </c>
      <c r="H115" s="4">
        <v>43868</v>
      </c>
      <c r="I115" s="1" t="s">
        <v>24</v>
      </c>
      <c r="J115" s="19">
        <v>7.36</v>
      </c>
      <c r="K115" s="4">
        <v>43868</v>
      </c>
      <c r="L115" s="19">
        <v>20.010000000000002</v>
      </c>
      <c r="M115" s="1">
        <v>12</v>
      </c>
      <c r="N115" s="1">
        <v>3</v>
      </c>
      <c r="O115" s="1" t="s">
        <v>25</v>
      </c>
      <c r="P115" s="1" t="s">
        <v>25</v>
      </c>
      <c r="Q115" s="22"/>
      <c r="R115" s="19">
        <f t="shared" si="8"/>
        <v>12.650000000000002</v>
      </c>
      <c r="S115" s="20">
        <f t="shared" si="9"/>
        <v>12</v>
      </c>
      <c r="T115" s="19">
        <f t="shared" si="10"/>
        <v>0.65000000000000213</v>
      </c>
      <c r="U115" s="1" t="str">
        <f t="shared" si="11"/>
        <v>1</v>
      </c>
      <c r="V115" s="19">
        <f t="shared" si="12"/>
        <v>13</v>
      </c>
      <c r="W115" s="19">
        <f t="shared" si="13"/>
        <v>5</v>
      </c>
      <c r="X115" s="26" t="str">
        <f t="shared" si="14"/>
        <v>No</v>
      </c>
    </row>
    <row r="116" spans="1:24" x14ac:dyDescent="0.2">
      <c r="A116" s="1">
        <f t="shared" si="15"/>
        <v>80</v>
      </c>
      <c r="B116" s="1">
        <v>13814</v>
      </c>
      <c r="C116" s="1" t="s">
        <v>160</v>
      </c>
      <c r="D116" s="1" t="s">
        <v>20</v>
      </c>
      <c r="E116" s="3" t="s">
        <v>60</v>
      </c>
      <c r="F116" s="1" t="s">
        <v>52</v>
      </c>
      <c r="G116" s="1" t="s">
        <v>87</v>
      </c>
      <c r="H116" s="4">
        <v>43868</v>
      </c>
      <c r="I116" s="1" t="s">
        <v>24</v>
      </c>
      <c r="J116" s="19">
        <v>7.35</v>
      </c>
      <c r="K116" s="4">
        <v>43868</v>
      </c>
      <c r="L116" s="19">
        <v>20.03</v>
      </c>
      <c r="M116" s="1">
        <v>12</v>
      </c>
      <c r="N116" s="1">
        <v>3</v>
      </c>
      <c r="O116" s="1" t="s">
        <v>25</v>
      </c>
      <c r="P116" s="1" t="s">
        <v>25</v>
      </c>
      <c r="Q116" s="22"/>
      <c r="R116" s="19">
        <f t="shared" si="8"/>
        <v>12.680000000000001</v>
      </c>
      <c r="S116" s="20">
        <f t="shared" si="9"/>
        <v>12</v>
      </c>
      <c r="T116" s="19">
        <f t="shared" si="10"/>
        <v>0.68000000000000149</v>
      </c>
      <c r="U116" s="1" t="str">
        <f t="shared" si="11"/>
        <v>1</v>
      </c>
      <c r="V116" s="19">
        <f t="shared" si="12"/>
        <v>13</v>
      </c>
      <c r="W116" s="19">
        <f t="shared" si="13"/>
        <v>5</v>
      </c>
      <c r="X116" s="26" t="str">
        <f t="shared" si="14"/>
        <v>No</v>
      </c>
    </row>
    <row r="117" spans="1:24" ht="28.5" x14ac:dyDescent="0.2">
      <c r="A117" s="1">
        <f t="shared" si="15"/>
        <v>81</v>
      </c>
      <c r="B117" s="1">
        <v>7061</v>
      </c>
      <c r="C117" s="6" t="s">
        <v>121</v>
      </c>
      <c r="D117" s="1" t="s">
        <v>82</v>
      </c>
      <c r="E117" s="3" t="s">
        <v>122</v>
      </c>
      <c r="F117" s="1" t="s">
        <v>84</v>
      </c>
      <c r="G117" s="1" t="s">
        <v>85</v>
      </c>
      <c r="H117" s="4">
        <v>43868</v>
      </c>
      <c r="I117" s="1" t="s">
        <v>24</v>
      </c>
      <c r="J117" s="19">
        <v>7.39</v>
      </c>
      <c r="K117" s="4">
        <v>43868</v>
      </c>
      <c r="L117" s="19">
        <v>20.079999999999998</v>
      </c>
      <c r="M117" s="1">
        <v>12</v>
      </c>
      <c r="N117" s="1">
        <v>3</v>
      </c>
      <c r="O117" s="26" t="s">
        <v>33</v>
      </c>
      <c r="P117" s="1" t="s">
        <v>25</v>
      </c>
      <c r="Q117" s="22"/>
      <c r="R117" s="19">
        <f t="shared" si="8"/>
        <v>12.689999999999998</v>
      </c>
      <c r="S117" s="20">
        <f t="shared" si="9"/>
        <v>12</v>
      </c>
      <c r="T117" s="19">
        <f t="shared" si="10"/>
        <v>0.68999999999999773</v>
      </c>
      <c r="U117" s="1" t="str">
        <f t="shared" si="11"/>
        <v>1</v>
      </c>
      <c r="V117" s="19">
        <f t="shared" si="12"/>
        <v>13</v>
      </c>
      <c r="W117" s="19">
        <f t="shared" si="13"/>
        <v>5</v>
      </c>
      <c r="X117" s="26" t="str">
        <f t="shared" si="14"/>
        <v>No</v>
      </c>
    </row>
    <row r="118" spans="1:24" x14ac:dyDescent="0.2">
      <c r="A118" s="1">
        <f t="shared" si="15"/>
        <v>82</v>
      </c>
      <c r="B118" s="1">
        <v>7531</v>
      </c>
      <c r="C118" s="6" t="s">
        <v>125</v>
      </c>
      <c r="D118" s="1" t="s">
        <v>20</v>
      </c>
      <c r="E118" s="3" t="s">
        <v>126</v>
      </c>
      <c r="F118" s="1" t="s">
        <v>52</v>
      </c>
      <c r="G118" s="1" t="s">
        <v>127</v>
      </c>
      <c r="H118" s="4">
        <v>43868</v>
      </c>
      <c r="I118" s="1" t="s">
        <v>24</v>
      </c>
      <c r="J118" s="19">
        <v>7.36</v>
      </c>
      <c r="K118" s="4">
        <v>43868</v>
      </c>
      <c r="L118" s="19">
        <v>20.05</v>
      </c>
      <c r="M118" s="1">
        <v>12</v>
      </c>
      <c r="N118" s="1">
        <v>3</v>
      </c>
      <c r="O118" s="1" t="s">
        <v>25</v>
      </c>
      <c r="P118" s="1" t="s">
        <v>25</v>
      </c>
      <c r="Q118" s="22"/>
      <c r="R118" s="19">
        <f t="shared" si="8"/>
        <v>12.690000000000001</v>
      </c>
      <c r="S118" s="20">
        <f t="shared" si="9"/>
        <v>12</v>
      </c>
      <c r="T118" s="19">
        <f t="shared" si="10"/>
        <v>0.69000000000000128</v>
      </c>
      <c r="U118" s="1" t="str">
        <f t="shared" si="11"/>
        <v>1</v>
      </c>
      <c r="V118" s="19">
        <f t="shared" si="12"/>
        <v>13</v>
      </c>
      <c r="W118" s="19">
        <f t="shared" si="13"/>
        <v>5</v>
      </c>
      <c r="X118" s="26" t="str">
        <f t="shared" si="14"/>
        <v>No</v>
      </c>
    </row>
    <row r="119" spans="1:24" x14ac:dyDescent="0.2">
      <c r="A119" s="1">
        <f t="shared" si="15"/>
        <v>83</v>
      </c>
      <c r="B119" s="1">
        <v>13498</v>
      </c>
      <c r="C119" s="2" t="s">
        <v>154</v>
      </c>
      <c r="D119" s="1" t="s">
        <v>27</v>
      </c>
      <c r="E119" s="3" t="s">
        <v>65</v>
      </c>
      <c r="F119" s="1" t="s">
        <v>73</v>
      </c>
      <c r="G119" s="1" t="s">
        <v>138</v>
      </c>
      <c r="H119" s="4">
        <v>43868</v>
      </c>
      <c r="I119" s="1" t="s">
        <v>24</v>
      </c>
      <c r="J119" s="19">
        <v>7.32</v>
      </c>
      <c r="K119" s="4">
        <v>43868</v>
      </c>
      <c r="L119" s="19">
        <v>20.010000000000002</v>
      </c>
      <c r="M119" s="1">
        <v>12</v>
      </c>
      <c r="N119" s="1">
        <v>3</v>
      </c>
      <c r="O119" s="1" t="s">
        <v>25</v>
      </c>
      <c r="P119" s="1" t="s">
        <v>25</v>
      </c>
      <c r="Q119" s="22"/>
      <c r="R119" s="19">
        <f t="shared" si="8"/>
        <v>12.690000000000001</v>
      </c>
      <c r="S119" s="20">
        <f t="shared" si="9"/>
        <v>12</v>
      </c>
      <c r="T119" s="19">
        <f t="shared" si="10"/>
        <v>0.69000000000000128</v>
      </c>
      <c r="U119" s="1" t="str">
        <f t="shared" si="11"/>
        <v>1</v>
      </c>
      <c r="V119" s="19">
        <f t="shared" si="12"/>
        <v>13</v>
      </c>
      <c r="W119" s="19">
        <f t="shared" si="13"/>
        <v>5</v>
      </c>
      <c r="X119" s="26" t="str">
        <f t="shared" si="14"/>
        <v>No</v>
      </c>
    </row>
    <row r="120" spans="1:24" ht="28.5" x14ac:dyDescent="0.2">
      <c r="A120" s="1">
        <f t="shared" si="15"/>
        <v>84</v>
      </c>
      <c r="B120" s="1">
        <v>9307</v>
      </c>
      <c r="C120" s="2" t="s">
        <v>136</v>
      </c>
      <c r="D120" s="1" t="s">
        <v>39</v>
      </c>
      <c r="E120" s="3" t="s">
        <v>137</v>
      </c>
      <c r="F120" s="1" t="s">
        <v>73</v>
      </c>
      <c r="G120" s="1" t="s">
        <v>138</v>
      </c>
      <c r="H120" s="4">
        <v>43868</v>
      </c>
      <c r="I120" s="1" t="s">
        <v>24</v>
      </c>
      <c r="J120" s="19">
        <v>7.31</v>
      </c>
      <c r="K120" s="4">
        <v>43868</v>
      </c>
      <c r="L120" s="19">
        <v>20.04</v>
      </c>
      <c r="M120" s="1">
        <v>12</v>
      </c>
      <c r="N120" s="1">
        <v>3</v>
      </c>
      <c r="O120" s="26" t="s">
        <v>33</v>
      </c>
      <c r="P120" s="1" t="s">
        <v>25</v>
      </c>
      <c r="Q120" s="22"/>
      <c r="R120" s="19">
        <f t="shared" si="8"/>
        <v>12.73</v>
      </c>
      <c r="S120" s="20">
        <f t="shared" si="9"/>
        <v>12</v>
      </c>
      <c r="T120" s="19">
        <f t="shared" si="10"/>
        <v>0.73000000000000043</v>
      </c>
      <c r="U120" s="1" t="str">
        <f t="shared" si="11"/>
        <v>1</v>
      </c>
      <c r="V120" s="19">
        <f t="shared" si="12"/>
        <v>13</v>
      </c>
      <c r="W120" s="19">
        <f t="shared" si="13"/>
        <v>5</v>
      </c>
      <c r="X120" s="26" t="str">
        <f t="shared" si="14"/>
        <v>No</v>
      </c>
    </row>
    <row r="121" spans="1:24" ht="42.75" x14ac:dyDescent="0.2">
      <c r="A121" s="1">
        <f t="shared" si="15"/>
        <v>85</v>
      </c>
      <c r="B121" s="1">
        <v>7564</v>
      </c>
      <c r="C121" s="6" t="s">
        <v>128</v>
      </c>
      <c r="D121" s="1" t="s">
        <v>20</v>
      </c>
      <c r="E121" s="3" t="s">
        <v>28</v>
      </c>
      <c r="F121" s="1" t="s">
        <v>52</v>
      </c>
      <c r="G121" s="1" t="s">
        <v>76</v>
      </c>
      <c r="H121" s="4">
        <v>43868</v>
      </c>
      <c r="I121" s="1" t="s">
        <v>24</v>
      </c>
      <c r="J121" s="19">
        <v>7.3</v>
      </c>
      <c r="K121" s="4">
        <v>43868</v>
      </c>
      <c r="L121" s="19">
        <v>20.05</v>
      </c>
      <c r="M121" s="1">
        <v>12</v>
      </c>
      <c r="N121" s="1">
        <v>3</v>
      </c>
      <c r="O121" s="1" t="s">
        <v>25</v>
      </c>
      <c r="P121" s="1" t="s">
        <v>25</v>
      </c>
      <c r="Q121" s="22"/>
      <c r="R121" s="19">
        <f t="shared" si="8"/>
        <v>12.75</v>
      </c>
      <c r="S121" s="20">
        <f t="shared" si="9"/>
        <v>12</v>
      </c>
      <c r="T121" s="19">
        <f t="shared" si="10"/>
        <v>0.75</v>
      </c>
      <c r="U121" s="1" t="str">
        <f t="shared" si="11"/>
        <v>1</v>
      </c>
      <c r="V121" s="19">
        <f t="shared" si="12"/>
        <v>13</v>
      </c>
      <c r="W121" s="19">
        <f t="shared" si="13"/>
        <v>5</v>
      </c>
      <c r="X121" s="26" t="str">
        <f t="shared" si="14"/>
        <v>No</v>
      </c>
    </row>
    <row r="122" spans="1:24" ht="28.5" x14ac:dyDescent="0.2">
      <c r="A122" s="1">
        <f t="shared" si="15"/>
        <v>86</v>
      </c>
      <c r="B122" s="1">
        <v>6122</v>
      </c>
      <c r="C122" s="6" t="s">
        <v>105</v>
      </c>
      <c r="D122" s="1" t="s">
        <v>20</v>
      </c>
      <c r="E122" s="3" t="s">
        <v>106</v>
      </c>
      <c r="F122" s="1" t="s">
        <v>107</v>
      </c>
      <c r="G122" s="1" t="s">
        <v>23</v>
      </c>
      <c r="H122" s="4">
        <v>43868</v>
      </c>
      <c r="I122" s="1" t="s">
        <v>108</v>
      </c>
      <c r="J122" s="19">
        <v>7.22</v>
      </c>
      <c r="K122" s="4">
        <v>43868</v>
      </c>
      <c r="L122" s="19">
        <v>20.21</v>
      </c>
      <c r="M122" s="1">
        <v>12</v>
      </c>
      <c r="N122" s="1">
        <v>4</v>
      </c>
      <c r="O122" s="1" t="s">
        <v>25</v>
      </c>
      <c r="P122" s="1" t="s">
        <v>25</v>
      </c>
      <c r="Q122" s="22"/>
      <c r="R122" s="19">
        <f t="shared" si="8"/>
        <v>12.990000000000002</v>
      </c>
      <c r="S122" s="20">
        <f t="shared" si="9"/>
        <v>12</v>
      </c>
      <c r="T122" s="19">
        <f t="shared" si="10"/>
        <v>0.99000000000000199</v>
      </c>
      <c r="U122" s="1" t="str">
        <f t="shared" si="11"/>
        <v>1</v>
      </c>
      <c r="V122" s="19">
        <f t="shared" si="12"/>
        <v>13</v>
      </c>
      <c r="W122" s="19">
        <f t="shared" si="13"/>
        <v>5</v>
      </c>
      <c r="X122" s="26" t="str">
        <f t="shared" si="14"/>
        <v>No</v>
      </c>
    </row>
    <row r="123" spans="1:24" ht="28.5" x14ac:dyDescent="0.2">
      <c r="A123" s="1">
        <f t="shared" si="15"/>
        <v>87</v>
      </c>
      <c r="B123" s="1">
        <v>1119</v>
      </c>
      <c r="C123" s="2" t="s">
        <v>55</v>
      </c>
      <c r="D123" s="1" t="s">
        <v>56</v>
      </c>
      <c r="E123" s="3" t="s">
        <v>57</v>
      </c>
      <c r="F123" s="1" t="s">
        <v>58</v>
      </c>
      <c r="G123" s="1" t="s">
        <v>23</v>
      </c>
      <c r="H123" s="4">
        <v>43868</v>
      </c>
      <c r="I123" s="1" t="s">
        <v>24</v>
      </c>
      <c r="J123" s="19">
        <v>7.46</v>
      </c>
      <c r="K123" s="4">
        <v>43868</v>
      </c>
      <c r="L123" s="19">
        <v>20.53</v>
      </c>
      <c r="M123" s="1">
        <v>13</v>
      </c>
      <c r="N123" s="1">
        <v>4</v>
      </c>
      <c r="O123" s="1" t="s">
        <v>25</v>
      </c>
      <c r="P123" s="26" t="s">
        <v>33</v>
      </c>
      <c r="Q123" s="22"/>
      <c r="R123" s="19">
        <f t="shared" si="8"/>
        <v>13.07</v>
      </c>
      <c r="S123" s="20">
        <f t="shared" si="9"/>
        <v>13</v>
      </c>
      <c r="T123" s="19">
        <f t="shared" si="10"/>
        <v>7.0000000000000284E-2</v>
      </c>
      <c r="U123" s="1" t="str">
        <f t="shared" si="11"/>
        <v>0</v>
      </c>
      <c r="V123" s="19">
        <f t="shared" si="12"/>
        <v>13</v>
      </c>
      <c r="W123" s="19">
        <f t="shared" si="13"/>
        <v>5</v>
      </c>
      <c r="X123" s="26" t="str">
        <f t="shared" si="14"/>
        <v>No</v>
      </c>
    </row>
    <row r="124" spans="1:24" x14ac:dyDescent="0.2">
      <c r="A124" s="1">
        <f t="shared" si="15"/>
        <v>88</v>
      </c>
      <c r="B124" s="1">
        <v>1663</v>
      </c>
      <c r="C124" s="2" t="s">
        <v>66</v>
      </c>
      <c r="D124" s="1" t="s">
        <v>20</v>
      </c>
      <c r="E124" s="3" t="s">
        <v>60</v>
      </c>
      <c r="F124" s="1" t="s">
        <v>52</v>
      </c>
      <c r="G124" s="1" t="s">
        <v>67</v>
      </c>
      <c r="H124" s="4">
        <v>43868</v>
      </c>
      <c r="I124" s="1" t="s">
        <v>24</v>
      </c>
      <c r="J124" s="19">
        <v>8.27</v>
      </c>
      <c r="K124" s="4">
        <v>43868</v>
      </c>
      <c r="L124" s="19">
        <v>22.03</v>
      </c>
      <c r="M124" s="1">
        <v>13</v>
      </c>
      <c r="N124" s="2">
        <v>5</v>
      </c>
      <c r="O124" s="26" t="s">
        <v>33</v>
      </c>
      <c r="P124" s="1" t="s">
        <v>25</v>
      </c>
      <c r="Q124" s="22"/>
      <c r="R124" s="19">
        <f t="shared" si="8"/>
        <v>13.760000000000002</v>
      </c>
      <c r="S124" s="20">
        <f t="shared" si="9"/>
        <v>13</v>
      </c>
      <c r="T124" s="19">
        <f t="shared" si="10"/>
        <v>0.76000000000000156</v>
      </c>
      <c r="U124" s="1" t="str">
        <f t="shared" si="11"/>
        <v>1</v>
      </c>
      <c r="V124" s="19">
        <f t="shared" si="12"/>
        <v>14</v>
      </c>
      <c r="W124" s="19">
        <f t="shared" si="13"/>
        <v>6</v>
      </c>
      <c r="X124" s="26" t="str">
        <f t="shared" si="14"/>
        <v>No</v>
      </c>
    </row>
    <row r="125" spans="1:24" ht="28.5" x14ac:dyDescent="0.2">
      <c r="A125" s="1">
        <f t="shared" si="15"/>
        <v>89</v>
      </c>
      <c r="B125" s="1">
        <v>5112</v>
      </c>
      <c r="C125" s="5" t="s">
        <v>102</v>
      </c>
      <c r="D125" s="1" t="s">
        <v>20</v>
      </c>
      <c r="E125" s="3" t="s">
        <v>103</v>
      </c>
      <c r="F125" s="1" t="s">
        <v>52</v>
      </c>
      <c r="G125" s="1" t="s">
        <v>67</v>
      </c>
      <c r="H125" s="4">
        <v>43868</v>
      </c>
      <c r="I125" s="1" t="s">
        <v>24</v>
      </c>
      <c r="J125" s="19">
        <v>7.55</v>
      </c>
      <c r="K125" s="4">
        <v>43868</v>
      </c>
      <c r="L125" s="19">
        <v>21.59</v>
      </c>
      <c r="M125" s="1">
        <v>14</v>
      </c>
      <c r="N125" s="2">
        <v>5</v>
      </c>
      <c r="O125" s="1" t="s">
        <v>25</v>
      </c>
      <c r="P125" s="1" t="s">
        <v>25</v>
      </c>
      <c r="Q125" s="22"/>
      <c r="R125" s="19">
        <f t="shared" si="8"/>
        <v>14.04</v>
      </c>
      <c r="S125" s="20">
        <f t="shared" si="9"/>
        <v>14</v>
      </c>
      <c r="T125" s="19">
        <f t="shared" si="10"/>
        <v>3.9999999999999147E-2</v>
      </c>
      <c r="U125" s="1" t="str">
        <f t="shared" si="11"/>
        <v>0</v>
      </c>
      <c r="V125" s="19">
        <f t="shared" si="12"/>
        <v>14</v>
      </c>
      <c r="W125" s="19">
        <f t="shared" si="13"/>
        <v>6</v>
      </c>
      <c r="X125" s="26" t="str">
        <f t="shared" si="14"/>
        <v>No</v>
      </c>
    </row>
    <row r="126" spans="1:24" x14ac:dyDescent="0.2">
      <c r="A126" s="1">
        <v>90</v>
      </c>
      <c r="B126" s="1">
        <v>63442</v>
      </c>
      <c r="C126" s="1" t="s">
        <v>237</v>
      </c>
      <c r="D126" s="3" t="s">
        <v>238</v>
      </c>
      <c r="E126" s="1" t="s">
        <v>156</v>
      </c>
      <c r="F126" s="1" t="s">
        <v>157</v>
      </c>
      <c r="G126" s="1" t="s">
        <v>23</v>
      </c>
      <c r="H126" s="4">
        <v>43868</v>
      </c>
      <c r="I126" s="1" t="s">
        <v>24</v>
      </c>
      <c r="J126" s="19">
        <v>8.09</v>
      </c>
      <c r="K126" s="4">
        <v>43868</v>
      </c>
      <c r="L126" s="19">
        <v>20</v>
      </c>
      <c r="M126" s="1">
        <v>11</v>
      </c>
      <c r="N126" s="1">
        <v>3</v>
      </c>
      <c r="O126" s="1" t="s">
        <v>25</v>
      </c>
      <c r="P126" s="26" t="s">
        <v>33</v>
      </c>
      <c r="Q126" s="22"/>
      <c r="R126" s="19">
        <f t="shared" ref="R126" si="16">L126-J126</f>
        <v>11.91</v>
      </c>
      <c r="S126" s="20">
        <f t="shared" ref="S126" si="17">INT(R126)</f>
        <v>11</v>
      </c>
      <c r="T126" s="19">
        <f t="shared" ref="T126" si="18">R126-S126</f>
        <v>0.91000000000000014</v>
      </c>
      <c r="U126" s="1" t="str">
        <f t="shared" ref="U126" si="19">IF(T126&lt;0.5, "0", "1")</f>
        <v>1</v>
      </c>
      <c r="V126" s="19">
        <f t="shared" ref="V126" si="20">S126+U126</f>
        <v>12</v>
      </c>
      <c r="W126" s="19">
        <f t="shared" ref="W126" si="21">V126-8</f>
        <v>4</v>
      </c>
      <c r="X126" s="26" t="str">
        <f t="shared" ref="X126" si="22">IF(N126=W126, "Yes", "No")</f>
        <v>No</v>
      </c>
    </row>
    <row r="129" spans="4:4" x14ac:dyDescent="0.2">
      <c r="D129" s="15"/>
    </row>
    <row r="130" spans="4:4" x14ac:dyDescent="0.2">
      <c r="D130" s="15"/>
    </row>
  </sheetData>
  <autoFilter ref="A36:X126" xr:uid="{5C9CD090-0A74-4B15-A1DA-2AAD0F9A34E7}"/>
  <mergeCells count="10">
    <mergeCell ref="A34:E34"/>
    <mergeCell ref="A5:G5"/>
    <mergeCell ref="B30:N30"/>
    <mergeCell ref="O30:U30"/>
    <mergeCell ref="B31:N31"/>
    <mergeCell ref="O31:U31"/>
    <mergeCell ref="B32:N32"/>
    <mergeCell ref="O32:U32"/>
    <mergeCell ref="B33:N33"/>
    <mergeCell ref="O33:U33"/>
  </mergeCells>
  <printOptions headings="1" gridLines="1"/>
  <pageMargins left="0.7" right="0.7" top="0.75" bottom="0.75" header="0.3" footer="0.3"/>
  <pageSetup paperSize="5"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0C4F89FF503A438B2754BEF40E8B6B" ma:contentTypeVersion="9" ma:contentTypeDescription="Create a new document." ma:contentTypeScope="" ma:versionID="8c75fa82f6a0ec9b6e304ddfc4c4d5f9">
  <xsd:schema xmlns:xsd="http://www.w3.org/2001/XMLSchema" xmlns:xs="http://www.w3.org/2001/XMLSchema" xmlns:p="http://schemas.microsoft.com/office/2006/metadata/properties" xmlns:ns2="a5838aab-a3e4-4898-bd4e-9f4480a638a9" targetNamespace="http://schemas.microsoft.com/office/2006/metadata/properties" ma:root="true" ma:fieldsID="ec525146acdb0139042cf1192d29c427" ns2:_="">
    <xsd:import namespace="a5838aab-a3e4-4898-bd4e-9f4480a638a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38aab-a3e4-4898-bd4e-9f4480a638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71BC7D-4149-4B4E-9B7D-1FC9CDB46C7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0C9109C-D877-4EF8-8BDA-B01314D04C61}">
  <ds:schemaRefs>
    <ds:schemaRef ds:uri="http://schemas.microsoft.com/sharepoint/v3/contenttype/forms"/>
  </ds:schemaRefs>
</ds:datastoreItem>
</file>

<file path=customXml/itemProps3.xml><?xml version="1.0" encoding="utf-8"?>
<ds:datastoreItem xmlns:ds="http://schemas.openxmlformats.org/officeDocument/2006/customXml" ds:itemID="{D13ED70B-7C42-431B-9E96-611F90381F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838aab-a3e4-4898-bd4e-9f4480a638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Initial Workpapers</vt:lpstr>
      <vt:lpstr>Answers </vt:lpstr>
      <vt:lpstr>'Answers '!Print_Titles</vt:lpstr>
      <vt:lpstr>'Initial Workpapers'!Print_Titles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Mar</dc:creator>
  <cp:lastModifiedBy>Cris Riddle</cp:lastModifiedBy>
  <cp:lastPrinted>2017-06-11T08:47:29Z</cp:lastPrinted>
  <dcterms:created xsi:type="dcterms:W3CDTF">2016-07-19T01:57:49Z</dcterms:created>
  <dcterms:modified xsi:type="dcterms:W3CDTF">2021-11-07T14:08:47Z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0x010100440C4F89FF503A438B2754BEF40E8B6B</vt:lpwstr>
  </property>
</Properties>
</file>